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mlinaric\Documents\Petra\Financijski izvještaji\Financijski izvještaji 2022\II kvartal\"/>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173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G280" i="9"/>
  <c r="E280" i="9" s="1"/>
  <c r="B280" i="9" s="1"/>
  <c r="F280" i="9"/>
  <c r="H279" i="9"/>
  <c r="G279" i="9"/>
  <c r="E279" i="9" s="1"/>
  <c r="B279" i="9" s="1"/>
  <c r="F279" i="9"/>
  <c r="F278" i="9"/>
  <c r="F277" i="9"/>
  <c r="F276" i="9"/>
  <c r="F275" i="9"/>
  <c r="L274" i="9"/>
  <c r="F274" i="9" s="1"/>
  <c r="H274" i="9"/>
  <c r="I273" i="9"/>
  <c r="E273" i="9" s="1"/>
  <c r="B273" i="9" s="1"/>
  <c r="H273" i="9"/>
  <c r="F273" i="9"/>
  <c r="E272" i="9"/>
  <c r="M271" i="9"/>
  <c r="L271" i="9"/>
  <c r="F271" i="9"/>
  <c r="E271" i="9"/>
  <c r="B271" i="9"/>
  <c r="M270" i="9"/>
  <c r="L270" i="9"/>
  <c r="F270" i="9" s="1"/>
  <c r="E270" i="9"/>
  <c r="B270" i="9" s="1"/>
  <c r="M269" i="9"/>
  <c r="L269" i="9"/>
  <c r="F269" i="9"/>
  <c r="B269" i="9" s="1"/>
  <c r="E269" i="9"/>
  <c r="M268" i="9"/>
  <c r="L268" i="9"/>
  <c r="F268" i="9" s="1"/>
  <c r="E268" i="9"/>
  <c r="M267" i="9"/>
  <c r="F267" i="9" s="1"/>
  <c r="B267" i="9" s="1"/>
  <c r="L267" i="9"/>
  <c r="E267" i="9"/>
  <c r="M266" i="9"/>
  <c r="L266" i="9"/>
  <c r="F266" i="9" s="1"/>
  <c r="E266" i="9"/>
  <c r="B266" i="9" s="1"/>
  <c r="M265" i="9"/>
  <c r="L265" i="9"/>
  <c r="F265" i="9"/>
  <c r="B265" i="9" s="1"/>
  <c r="E265" i="9"/>
  <c r="M264" i="9"/>
  <c r="L264" i="9"/>
  <c r="F264" i="9" s="1"/>
  <c r="E264" i="9"/>
  <c r="M263" i="9"/>
  <c r="L263" i="9"/>
  <c r="F263" i="9"/>
  <c r="B263" i="9" s="1"/>
  <c r="E263" i="9"/>
  <c r="M262" i="9"/>
  <c r="L262" i="9"/>
  <c r="F262" i="9" s="1"/>
  <c r="B262" i="9" s="1"/>
  <c r="E262" i="9"/>
  <c r="M261" i="9"/>
  <c r="F261" i="9" s="1"/>
  <c r="L261" i="9"/>
  <c r="E261" i="9"/>
  <c r="M260" i="9"/>
  <c r="L260" i="9"/>
  <c r="F260" i="9"/>
  <c r="E260" i="9"/>
  <c r="M259" i="9"/>
  <c r="F259" i="9" s="1"/>
  <c r="B259" i="9" s="1"/>
  <c r="L259" i="9"/>
  <c r="E259" i="9"/>
  <c r="M258" i="9"/>
  <c r="L258" i="9"/>
  <c r="F258" i="9" s="1"/>
  <c r="B258" i="9" s="1"/>
  <c r="E258" i="9"/>
  <c r="M257" i="9"/>
  <c r="L257" i="9"/>
  <c r="F257" i="9"/>
  <c r="E257" i="9"/>
  <c r="B257" i="9" s="1"/>
  <c r="M256" i="9"/>
  <c r="L256" i="9"/>
  <c r="F256" i="9"/>
  <c r="E256" i="9"/>
  <c r="M255" i="9"/>
  <c r="F255" i="9" s="1"/>
  <c r="B255" i="9" s="1"/>
  <c r="L255" i="9"/>
  <c r="E255" i="9"/>
  <c r="M254" i="9"/>
  <c r="L254" i="9"/>
  <c r="F254" i="9" s="1"/>
  <c r="B254" i="9" s="1"/>
  <c r="E254" i="9"/>
  <c r="M253" i="9"/>
  <c r="F253" i="9" s="1"/>
  <c r="L253" i="9"/>
  <c r="E253" i="9"/>
  <c r="M252" i="9"/>
  <c r="L252" i="9"/>
  <c r="F252" i="9"/>
  <c r="E252" i="9"/>
  <c r="B252" i="9" s="1"/>
  <c r="M251" i="9"/>
  <c r="L251" i="9"/>
  <c r="F251" i="9"/>
  <c r="B251" i="9" s="1"/>
  <c r="E251" i="9"/>
  <c r="M250" i="9"/>
  <c r="L250" i="9"/>
  <c r="F250" i="9" s="1"/>
  <c r="E250" i="9"/>
  <c r="B250" i="9" s="1"/>
  <c r="M249" i="9"/>
  <c r="L249" i="9"/>
  <c r="F249" i="9"/>
  <c r="B249" i="9" s="1"/>
  <c r="E249" i="9"/>
  <c r="M248" i="9"/>
  <c r="L248" i="9"/>
  <c r="F248" i="9" s="1"/>
  <c r="E248" i="9"/>
  <c r="M247" i="9"/>
  <c r="L247" i="9"/>
  <c r="F247" i="9" s="1"/>
  <c r="B247" i="9" s="1"/>
  <c r="E247" i="9"/>
  <c r="M246" i="9"/>
  <c r="L246" i="9"/>
  <c r="E246" i="9"/>
  <c r="M245" i="9"/>
  <c r="F245" i="9" s="1"/>
  <c r="B245" i="9" s="1"/>
  <c r="L245" i="9"/>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G225" i="9"/>
  <c r="F225" i="9"/>
  <c r="M224" i="9"/>
  <c r="L224" i="9"/>
  <c r="F224" i="9" s="1"/>
  <c r="E224" i="9"/>
  <c r="M223" i="9"/>
  <c r="L223" i="9"/>
  <c r="F223" i="9" s="1"/>
  <c r="B223" i="9" s="1"/>
  <c r="E223" i="9"/>
  <c r="M222" i="9"/>
  <c r="L222" i="9"/>
  <c r="E222" i="9"/>
  <c r="M221" i="9"/>
  <c r="L221" i="9"/>
  <c r="F221" i="9"/>
  <c r="B221" i="9" s="1"/>
  <c r="E221" i="9"/>
  <c r="M220" i="9"/>
  <c r="L220" i="9"/>
  <c r="F220" i="9" s="1"/>
  <c r="E220" i="9"/>
  <c r="M219" i="9"/>
  <c r="L219" i="9"/>
  <c r="E219" i="9"/>
  <c r="M218" i="9"/>
  <c r="L218" i="9"/>
  <c r="E218" i="9"/>
  <c r="M217" i="9"/>
  <c r="F217" i="9" s="1"/>
  <c r="B217" i="9" s="1"/>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G150" i="9"/>
  <c r="E150" i="9" s="1"/>
  <c r="B150" i="9" s="1"/>
  <c r="F150" i="9"/>
  <c r="H149" i="9"/>
  <c r="G149" i="9"/>
  <c r="E149" i="9" s="1"/>
  <c r="B149" i="9" s="1"/>
  <c r="F149" i="9"/>
  <c r="H148" i="9"/>
  <c r="G148" i="9"/>
  <c r="E148" i="9" s="1"/>
  <c r="B148" i="9" s="1"/>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G140" i="9"/>
  <c r="E140" i="9" s="1"/>
  <c r="B140" i="9" s="1"/>
  <c r="F140" i="9"/>
  <c r="H139" i="9"/>
  <c r="G139" i="9"/>
  <c r="F139" i="9"/>
  <c r="E139" i="9"/>
  <c r="B139" i="9" s="1"/>
  <c r="H138" i="9"/>
  <c r="E138" i="9" s="1"/>
  <c r="B138" i="9" s="1"/>
  <c r="G138" i="9"/>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F48" i="9"/>
  <c r="E48" i="9"/>
  <c r="B48" i="9" s="1"/>
  <c r="H47" i="9"/>
  <c r="E47" i="9" s="1"/>
  <c r="B47" i="9" s="1"/>
  <c r="G47" i="9"/>
  <c r="F47" i="9"/>
  <c r="H46" i="9"/>
  <c r="G46" i="9"/>
  <c r="F46" i="9"/>
  <c r="H45" i="9"/>
  <c r="G45" i="9"/>
  <c r="E45" i="9" s="1"/>
  <c r="B45" i="9" s="1"/>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E36" i="9" s="1"/>
  <c r="B36" i="9" s="1"/>
  <c r="F36" i="9"/>
  <c r="H35" i="9"/>
  <c r="E35" i="9" s="1"/>
  <c r="B35" i="9" s="1"/>
  <c r="G35" i="9"/>
  <c r="F35" i="9"/>
  <c r="H34" i="9"/>
  <c r="G34" i="9"/>
  <c r="E34" i="9" s="1"/>
  <c r="B34" i="9" s="1"/>
  <c r="F34" i="9"/>
  <c r="H33" i="9"/>
  <c r="G33" i="9"/>
  <c r="E33" i="9" s="1"/>
  <c r="B33" i="9" s="1"/>
  <c r="F33" i="9"/>
  <c r="H32" i="9"/>
  <c r="E32" i="9" s="1"/>
  <c r="B32" i="9" s="1"/>
  <c r="G32" i="9"/>
  <c r="F32" i="9"/>
  <c r="H31" i="9"/>
  <c r="G31" i="9"/>
  <c r="F31" i="9"/>
  <c r="E31" i="9"/>
  <c r="B31" i="9" s="1"/>
  <c r="H30" i="9"/>
  <c r="G30" i="9"/>
  <c r="E30" i="9" s="1"/>
  <c r="B30" i="9" s="1"/>
  <c r="F30" i="9"/>
  <c r="H29" i="9"/>
  <c r="G29" i="9"/>
  <c r="F29" i="9"/>
  <c r="H28" i="9"/>
  <c r="E28" i="9" s="1"/>
  <c r="B28" i="9" s="1"/>
  <c r="G28" i="9"/>
  <c r="F28" i="9"/>
  <c r="H27" i="9"/>
  <c r="G27" i="9"/>
  <c r="F27" i="9"/>
  <c r="E27" i="9"/>
  <c r="B27" i="9" s="1"/>
  <c r="H26" i="9"/>
  <c r="G26" i="9"/>
  <c r="F26" i="9"/>
  <c r="H25" i="9"/>
  <c r="E25" i="9" s="1"/>
  <c r="B25" i="9" s="1"/>
  <c r="G25" i="9"/>
  <c r="F25" i="9"/>
  <c r="H24" i="9"/>
  <c r="G24" i="9"/>
  <c r="F24" i="9"/>
  <c r="E24" i="9"/>
  <c r="B24" i="9" s="1"/>
  <c r="H23" i="9"/>
  <c r="G23" i="9"/>
  <c r="E23" i="9" s="1"/>
  <c r="B23" i="9" s="1"/>
  <c r="F23" i="9"/>
  <c r="H22" i="9"/>
  <c r="G22" i="9"/>
  <c r="F22" i="9"/>
  <c r="H21" i="9"/>
  <c r="E21" i="9" s="1"/>
  <c r="B21" i="9" s="1"/>
  <c r="G21" i="9"/>
  <c r="F21" i="9"/>
  <c r="F20" i="9"/>
  <c r="F4" i="9"/>
  <c r="O3" i="9"/>
  <c r="G274" i="9" s="1"/>
  <c r="E274" i="9" s="1"/>
  <c r="B274" i="9" s="1"/>
  <c r="I3" i="9"/>
  <c r="H3" i="9"/>
  <c r="G3" i="9"/>
  <c r="D101" i="8"/>
  <c r="C1576" i="1" s="1"/>
  <c r="G1576" i="1" s="1"/>
  <c r="D95" i="8"/>
  <c r="D90" i="8"/>
  <c r="D85" i="8"/>
  <c r="D80" i="8"/>
  <c r="D75" i="8"/>
  <c r="D70" i="8"/>
  <c r="D65" i="8"/>
  <c r="D60" i="8"/>
  <c r="D55" i="8"/>
  <c r="C1530" i="1" s="1"/>
  <c r="D50" i="8"/>
  <c r="D44" i="8"/>
  <c r="D36" i="8"/>
  <c r="D26" i="8"/>
  <c r="D24" i="8" s="1"/>
  <c r="D18" i="8"/>
  <c r="D8" i="8"/>
  <c r="D6" i="8"/>
  <c r="C1481" i="1" s="1"/>
  <c r="E44" i="7"/>
  <c r="D44" i="7"/>
  <c r="E39" i="7"/>
  <c r="D39" i="7"/>
  <c r="D38" i="7" s="1"/>
  <c r="E38" i="7"/>
  <c r="E30" i="7"/>
  <c r="D30" i="7"/>
  <c r="E23" i="7"/>
  <c r="E22" i="7" s="1"/>
  <c r="D23" i="7"/>
  <c r="D22" i="7"/>
  <c r="H30" i="3" s="1"/>
  <c r="E7" i="7"/>
  <c r="E6" i="7" s="1"/>
  <c r="D7" i="7"/>
  <c r="D6" i="7"/>
  <c r="E5"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49" i="5"/>
  <c r="F248" i="5"/>
  <c r="F247" i="5"/>
  <c r="F246" i="5"/>
  <c r="E246" i="5"/>
  <c r="D246" i="5"/>
  <c r="E245" i="5"/>
  <c r="F244" i="5"/>
  <c r="F243" i="5"/>
  <c r="F242" i="5"/>
  <c r="E242" i="5"/>
  <c r="D242" i="5"/>
  <c r="F241" i="5"/>
  <c r="F240" i="5"/>
  <c r="E239" i="5"/>
  <c r="E238" i="5" s="1"/>
  <c r="D239"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F7"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4" i="4" s="1"/>
  <c r="F593" i="4"/>
  <c r="D593" i="4"/>
  <c r="F592" i="4"/>
  <c r="F591" i="4"/>
  <c r="E590" i="4"/>
  <c r="E580" i="4" s="1"/>
  <c r="D590" i="4"/>
  <c r="F590" i="4" s="1"/>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F571" i="4"/>
  <c r="E571" i="4"/>
  <c r="D571" i="4"/>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D484" i="4" s="1"/>
  <c r="F484" i="4" s="1"/>
  <c r="F483" i="4"/>
  <c r="F482" i="4"/>
  <c r="F481" i="4"/>
  <c r="E481" i="4"/>
  <c r="D481" i="4"/>
  <c r="F480" i="4"/>
  <c r="F479" i="4"/>
  <c r="F478" i="4"/>
  <c r="E478" i="4"/>
  <c r="E472" i="4" s="1"/>
  <c r="D478" i="4"/>
  <c r="F477" i="4"/>
  <c r="F476" i="4"/>
  <c r="F475" i="4"/>
  <c r="F474" i="4"/>
  <c r="F473" i="4"/>
  <c r="E473" i="4"/>
  <c r="D473" i="4"/>
  <c r="D472" i="4" s="1"/>
  <c r="F472" i="4" s="1"/>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D421" i="4" s="1"/>
  <c r="F426" i="4"/>
  <c r="F425" i="4"/>
  <c r="F424" i="4"/>
  <c r="F423" i="4"/>
  <c r="F422" i="4"/>
  <c r="E422" i="4"/>
  <c r="E421" i="4" s="1"/>
  <c r="D422" i="4"/>
  <c r="E418" i="4"/>
  <c r="D418" i="4"/>
  <c r="E417" i="4"/>
  <c r="E644" i="4" s="1"/>
  <c r="D638" i="1" s="1"/>
  <c r="D417" i="4"/>
  <c r="F417" i="4" s="1"/>
  <c r="E416" i="4"/>
  <c r="D416" i="4"/>
  <c r="F411" i="4"/>
  <c r="F410" i="4"/>
  <c r="F409" i="4"/>
  <c r="F406" i="4"/>
  <c r="F405" i="4"/>
  <c r="F404" i="4"/>
  <c r="F403" i="4"/>
  <c r="E402" i="4"/>
  <c r="D397" i="1" s="1"/>
  <c r="D402" i="4"/>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D351" i="4" s="1"/>
  <c r="F351" i="4" s="1"/>
  <c r="E351" i="4"/>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E311" i="4"/>
  <c r="F310" i="4"/>
  <c r="F309" i="4"/>
  <c r="F308" i="4"/>
  <c r="F307" i="4"/>
  <c r="F306" i="4"/>
  <c r="F305" i="4"/>
  <c r="F304" i="4"/>
  <c r="E304" i="4"/>
  <c r="D304" i="4"/>
  <c r="F303" i="4"/>
  <c r="F302" i="4"/>
  <c r="F301" i="4"/>
  <c r="E300" i="4"/>
  <c r="D300" i="4"/>
  <c r="D299" i="4" s="1"/>
  <c r="F299" i="4" s="1"/>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E252" i="4" s="1"/>
  <c r="D248" i="1" s="1"/>
  <c r="D259" i="4"/>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F164"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4" i="1" s="1"/>
  <c r="D128" i="4"/>
  <c r="F127" i="4"/>
  <c r="F126" i="4"/>
  <c r="E125" i="4"/>
  <c r="D121" i="1" s="1"/>
  <c r="D125" i="4"/>
  <c r="D124" i="4" s="1"/>
  <c r="F123" i="4"/>
  <c r="F122" i="4"/>
  <c r="F121" i="4"/>
  <c r="E120" i="4"/>
  <c r="D120" i="4"/>
  <c r="F120" i="4" s="1"/>
  <c r="F119" i="4"/>
  <c r="F118" i="4"/>
  <c r="F117" i="4"/>
  <c r="F116" i="4"/>
  <c r="F115" i="4"/>
  <c r="F114" i="4"/>
  <c r="F113"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s="1"/>
  <c r="F82" i="4" s="1"/>
  <c r="E82" i="4"/>
  <c r="F81" i="4"/>
  <c r="F80" i="4"/>
  <c r="F79" i="4"/>
  <c r="F78"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E50" i="4" s="1"/>
  <c r="D46" i="1" s="1"/>
  <c r="D54" i="4"/>
  <c r="F53" i="4"/>
  <c r="F52" i="4"/>
  <c r="F51" i="4"/>
  <c r="E51" i="4"/>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D7" i="4"/>
  <c r="I36" i="3"/>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c r="L3" i="9" s="1"/>
  <c r="H1580" i="1"/>
  <c r="G1580" i="1"/>
  <c r="C1580" i="1"/>
  <c r="C1579" i="1"/>
  <c r="C1578" i="1"/>
  <c r="H1578" i="1" s="1"/>
  <c r="C1577" i="1"/>
  <c r="H1576" i="1"/>
  <c r="H1575" i="1"/>
  <c r="G1575" i="1"/>
  <c r="C1575" i="1"/>
  <c r="C1574" i="1"/>
  <c r="H1574" i="1" s="1"/>
  <c r="H1573" i="1"/>
  <c r="C1573" i="1"/>
  <c r="G1573" i="1" s="1"/>
  <c r="H1572" i="1"/>
  <c r="G1572" i="1"/>
  <c r="C1572" i="1"/>
  <c r="C1571" i="1"/>
  <c r="H1571" i="1" s="1"/>
  <c r="G1570" i="1"/>
  <c r="C1570" i="1"/>
  <c r="H1570" i="1" s="1"/>
  <c r="C1569" i="1"/>
  <c r="G1569" i="1" s="1"/>
  <c r="H1568" i="1"/>
  <c r="G1568" i="1"/>
  <c r="C1568" i="1"/>
  <c r="G1567" i="1"/>
  <c r="C1567" i="1"/>
  <c r="H1567" i="1" s="1"/>
  <c r="C1566" i="1"/>
  <c r="H1566" i="1" s="1"/>
  <c r="H1565" i="1"/>
  <c r="C1565" i="1"/>
  <c r="G1565" i="1" s="1"/>
  <c r="H1564" i="1"/>
  <c r="G1564" i="1"/>
  <c r="C1564" i="1"/>
  <c r="C1563" i="1"/>
  <c r="H1563" i="1" s="1"/>
  <c r="G1562" i="1"/>
  <c r="C1562" i="1"/>
  <c r="H1562" i="1" s="1"/>
  <c r="C1561" i="1"/>
  <c r="G1561" i="1" s="1"/>
  <c r="H1560" i="1"/>
  <c r="G1560" i="1"/>
  <c r="C1560" i="1"/>
  <c r="G1559" i="1"/>
  <c r="C1559" i="1"/>
  <c r="H1559" i="1" s="1"/>
  <c r="C1558" i="1"/>
  <c r="H1558" i="1" s="1"/>
  <c r="H1557" i="1"/>
  <c r="C1557" i="1"/>
  <c r="G1557" i="1" s="1"/>
  <c r="H1556" i="1"/>
  <c r="G1556" i="1"/>
  <c r="C1556" i="1"/>
  <c r="H1555" i="1"/>
  <c r="C1555" i="1"/>
  <c r="G1555" i="1" s="1"/>
  <c r="G1554" i="1"/>
  <c r="C1554" i="1"/>
  <c r="H1554" i="1" s="1"/>
  <c r="C1553" i="1"/>
  <c r="G1553" i="1" s="1"/>
  <c r="H1552" i="1"/>
  <c r="G1552" i="1"/>
  <c r="C1552" i="1"/>
  <c r="G1551" i="1"/>
  <c r="C1551" i="1"/>
  <c r="H1551" i="1" s="1"/>
  <c r="C1550" i="1"/>
  <c r="H1550" i="1" s="1"/>
  <c r="H1549" i="1"/>
  <c r="C1549" i="1"/>
  <c r="G1549" i="1" s="1"/>
  <c r="H1548" i="1"/>
  <c r="G1548" i="1"/>
  <c r="C1548" i="1"/>
  <c r="H1547" i="1"/>
  <c r="C1547" i="1"/>
  <c r="G1547" i="1" s="1"/>
  <c r="G1546" i="1"/>
  <c r="C1546" i="1"/>
  <c r="H1546" i="1" s="1"/>
  <c r="C1545" i="1"/>
  <c r="G1545" i="1" s="1"/>
  <c r="H1544" i="1"/>
  <c r="G1544" i="1"/>
  <c r="C1544" i="1"/>
  <c r="G1543" i="1"/>
  <c r="C1543" i="1"/>
  <c r="H1543" i="1" s="1"/>
  <c r="C1542" i="1"/>
  <c r="H1542" i="1" s="1"/>
  <c r="H1541" i="1"/>
  <c r="C1541" i="1"/>
  <c r="G1541" i="1" s="1"/>
  <c r="H1540" i="1"/>
  <c r="G1540" i="1"/>
  <c r="C1540" i="1"/>
  <c r="H1539" i="1"/>
  <c r="C1539" i="1"/>
  <c r="G1539" i="1" s="1"/>
  <c r="G1538" i="1"/>
  <c r="C1538" i="1"/>
  <c r="H1538" i="1" s="1"/>
  <c r="C1537" i="1"/>
  <c r="G1537" i="1" s="1"/>
  <c r="H1536" i="1"/>
  <c r="G1536" i="1"/>
  <c r="C1536" i="1"/>
  <c r="G1535" i="1"/>
  <c r="C1535" i="1"/>
  <c r="H1535" i="1" s="1"/>
  <c r="C1534" i="1"/>
  <c r="H1534" i="1" s="1"/>
  <c r="H1533" i="1"/>
  <c r="C1533" i="1"/>
  <c r="G1533" i="1" s="1"/>
  <c r="H1532" i="1"/>
  <c r="G1532" i="1"/>
  <c r="C1532" i="1"/>
  <c r="C1531" i="1"/>
  <c r="G1531" i="1" s="1"/>
  <c r="C1529" i="1"/>
  <c r="G1529" i="1" s="1"/>
  <c r="H1528" i="1"/>
  <c r="G1528" i="1"/>
  <c r="C1528" i="1"/>
  <c r="G1527" i="1"/>
  <c r="C1527" i="1"/>
  <c r="H1527" i="1" s="1"/>
  <c r="C1526" i="1"/>
  <c r="H1526" i="1" s="1"/>
  <c r="H1525" i="1"/>
  <c r="C1525" i="1"/>
  <c r="G1525" i="1" s="1"/>
  <c r="H1523" i="1"/>
  <c r="G1523" i="1"/>
  <c r="C1523" i="1"/>
  <c r="C1522" i="1"/>
  <c r="H1521" i="1"/>
  <c r="C1521" i="1"/>
  <c r="G1521" i="1" s="1"/>
  <c r="H1520" i="1"/>
  <c r="G1520" i="1"/>
  <c r="C1520" i="1"/>
  <c r="C1519" i="1"/>
  <c r="H1516" i="1"/>
  <c r="G1516" i="1"/>
  <c r="C1516" i="1"/>
  <c r="H1515" i="1"/>
  <c r="G1515" i="1"/>
  <c r="C1515" i="1"/>
  <c r="C1514" i="1"/>
  <c r="H1513" i="1"/>
  <c r="C1513" i="1"/>
  <c r="G1513" i="1" s="1"/>
  <c r="H1512" i="1"/>
  <c r="G1512" i="1"/>
  <c r="C1512" i="1"/>
  <c r="C1511" i="1"/>
  <c r="C1510" i="1"/>
  <c r="H1510" i="1" s="1"/>
  <c r="C1509" i="1"/>
  <c r="H1508" i="1"/>
  <c r="G1508" i="1"/>
  <c r="C1508" i="1"/>
  <c r="G1507" i="1"/>
  <c r="C1507" i="1"/>
  <c r="H1507" i="1" s="1"/>
  <c r="C1506" i="1"/>
  <c r="H1505" i="1"/>
  <c r="C1505" i="1"/>
  <c r="G1505" i="1" s="1"/>
  <c r="C1504" i="1"/>
  <c r="H1504" i="1" s="1"/>
  <c r="C1503" i="1"/>
  <c r="C1502" i="1"/>
  <c r="H1502" i="1" s="1"/>
  <c r="C1501" i="1"/>
  <c r="H1500" i="1"/>
  <c r="C1500" i="1"/>
  <c r="G1500" i="1" s="1"/>
  <c r="C1499" i="1"/>
  <c r="H1499" i="1" s="1"/>
  <c r="C1498" i="1"/>
  <c r="H1497" i="1"/>
  <c r="C1497" i="1"/>
  <c r="G1497" i="1" s="1"/>
  <c r="H1496" i="1"/>
  <c r="G1496" i="1"/>
  <c r="C1496" i="1"/>
  <c r="C1495" i="1"/>
  <c r="G1494" i="1"/>
  <c r="C1494" i="1"/>
  <c r="H1494" i="1" s="1"/>
  <c r="C1493" i="1"/>
  <c r="H1492" i="1"/>
  <c r="C1492" i="1"/>
  <c r="G1492" i="1" s="1"/>
  <c r="G1491" i="1"/>
  <c r="C1491" i="1"/>
  <c r="H1491" i="1" s="1"/>
  <c r="C1490" i="1"/>
  <c r="C1489" i="1"/>
  <c r="G1489" i="1" s="1"/>
  <c r="H1488" i="1"/>
  <c r="G1488" i="1"/>
  <c r="C1488" i="1"/>
  <c r="C1487" i="1"/>
  <c r="C1486" i="1"/>
  <c r="H1486" i="1" s="1"/>
  <c r="C1485" i="1"/>
  <c r="H1484" i="1"/>
  <c r="C1484" i="1"/>
  <c r="G1484" i="1" s="1"/>
  <c r="C1483" i="1"/>
  <c r="H1483" i="1" s="1"/>
  <c r="C1482" i="1"/>
  <c r="H1480" i="1"/>
  <c r="G1480" i="1"/>
  <c r="C1480" i="1"/>
  <c r="H1479" i="1"/>
  <c r="D1479" i="1"/>
  <c r="C1479" i="1"/>
  <c r="H1478" i="1"/>
  <c r="G1478" i="1"/>
  <c r="D1478" i="1"/>
  <c r="J1478" i="1" s="1"/>
  <c r="C1478" i="1"/>
  <c r="D1477" i="1"/>
  <c r="C1477" i="1"/>
  <c r="D1476" i="1"/>
  <c r="C1476" i="1"/>
  <c r="D1475" i="1"/>
  <c r="C1475" i="1"/>
  <c r="H1474" i="1"/>
  <c r="D1474" i="1"/>
  <c r="C1474" i="1"/>
  <c r="H1473" i="1"/>
  <c r="G1473" i="1"/>
  <c r="D1473" i="1"/>
  <c r="J1473" i="1" s="1"/>
  <c r="C1473" i="1"/>
  <c r="J1472" i="1"/>
  <c r="D1472" i="1"/>
  <c r="C1472" i="1"/>
  <c r="D1471" i="1"/>
  <c r="C1471" i="1"/>
  <c r="D1470" i="1"/>
  <c r="C1470" i="1"/>
  <c r="D1469" i="1"/>
  <c r="C1469" i="1"/>
  <c r="H1468" i="1"/>
  <c r="D1468" i="1"/>
  <c r="C1468" i="1"/>
  <c r="H1467" i="1"/>
  <c r="G1467" i="1"/>
  <c r="D1467" i="1"/>
  <c r="J1467" i="1" s="1"/>
  <c r="C1467" i="1"/>
  <c r="J1466" i="1"/>
  <c r="D1466" i="1"/>
  <c r="C1466" i="1"/>
  <c r="D1465" i="1"/>
  <c r="C1465" i="1"/>
  <c r="H1464" i="1"/>
  <c r="D1464" i="1"/>
  <c r="C1464" i="1"/>
  <c r="H1463" i="1"/>
  <c r="G1463" i="1"/>
  <c r="D1463" i="1"/>
  <c r="J1463" i="1" s="1"/>
  <c r="C1463" i="1"/>
  <c r="J1462" i="1"/>
  <c r="D1462" i="1"/>
  <c r="C1462" i="1"/>
  <c r="H1461" i="1"/>
  <c r="D1461" i="1"/>
  <c r="C1461" i="1"/>
  <c r="J1460" i="1"/>
  <c r="H1460" i="1"/>
  <c r="G1460" i="1"/>
  <c r="D1460" i="1"/>
  <c r="C1460" i="1"/>
  <c r="D1459" i="1"/>
  <c r="C1459" i="1"/>
  <c r="H1459" i="1" s="1"/>
  <c r="G1458" i="1"/>
  <c r="D1458" i="1"/>
  <c r="J1458" i="1" s="1"/>
  <c r="C1458" i="1"/>
  <c r="H1457" i="1"/>
  <c r="D1457" i="1"/>
  <c r="C1457" i="1"/>
  <c r="J1456" i="1"/>
  <c r="D1456" i="1"/>
  <c r="C1456" i="1"/>
  <c r="G1455" i="1"/>
  <c r="D1455" i="1"/>
  <c r="J1455" i="1" s="1"/>
  <c r="C1455" i="1"/>
  <c r="H1455" i="1" s="1"/>
  <c r="G1454" i="1"/>
  <c r="D1454" i="1"/>
  <c r="C1454" i="1"/>
  <c r="H1454" i="1" s="1"/>
  <c r="G1453" i="1"/>
  <c r="D1453" i="1"/>
  <c r="C1453" i="1"/>
  <c r="H1453" i="1" s="1"/>
  <c r="D1452" i="1"/>
  <c r="C1452" i="1"/>
  <c r="G1451" i="1"/>
  <c r="D1451" i="1"/>
  <c r="J1451" i="1" s="1"/>
  <c r="C1451" i="1"/>
  <c r="H1451" i="1" s="1"/>
  <c r="D1450" i="1"/>
  <c r="C1450" i="1"/>
  <c r="G1449" i="1"/>
  <c r="I1449" i="1" s="1"/>
  <c r="D1449" i="1"/>
  <c r="J1449" i="1" s="1"/>
  <c r="C1449" i="1"/>
  <c r="H1449" i="1" s="1"/>
  <c r="D1448" i="1"/>
  <c r="C1448" i="1"/>
  <c r="D1447" i="1"/>
  <c r="J1447" i="1" s="1"/>
  <c r="C1447" i="1"/>
  <c r="D1446" i="1"/>
  <c r="C1446" i="1"/>
  <c r="H1446" i="1" s="1"/>
  <c r="D1445" i="1"/>
  <c r="C1445" i="1"/>
  <c r="H1444" i="1"/>
  <c r="G1444" i="1"/>
  <c r="D1444" i="1"/>
  <c r="C1444" i="1"/>
  <c r="J1444" i="1" s="1"/>
  <c r="D1443" i="1"/>
  <c r="C1443" i="1"/>
  <c r="H1442" i="1"/>
  <c r="G1442" i="1"/>
  <c r="D1442" i="1"/>
  <c r="C1442" i="1"/>
  <c r="J1442" i="1" s="1"/>
  <c r="D1441" i="1"/>
  <c r="C1441" i="1"/>
  <c r="H1440" i="1"/>
  <c r="G1440" i="1"/>
  <c r="D1440" i="1"/>
  <c r="C1440" i="1"/>
  <c r="J1440" i="1" s="1"/>
  <c r="D1439" i="1"/>
  <c r="C1439" i="1"/>
  <c r="D1438" i="1"/>
  <c r="C1438" i="1"/>
  <c r="D1437" i="1"/>
  <c r="C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H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1" i="1" s="1"/>
  <c r="H820" i="1"/>
  <c r="G820" i="1"/>
  <c r="D820" i="1"/>
  <c r="C820" i="1"/>
  <c r="H819" i="1"/>
  <c r="G819" i="1"/>
  <c r="D819" i="1"/>
  <c r="C819" i="1"/>
  <c r="H818" i="1"/>
  <c r="G818" i="1"/>
  <c r="D818" i="1"/>
  <c r="C818"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D809" i="1"/>
  <c r="H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G715" i="1"/>
  <c r="D715" i="1"/>
  <c r="C715" i="1"/>
  <c r="H715" i="1" s="1"/>
  <c r="H714" i="1"/>
  <c r="G714" i="1"/>
  <c r="D714" i="1"/>
  <c r="C714" i="1"/>
  <c r="D713" i="1"/>
  <c r="C713" i="1"/>
  <c r="H712" i="1"/>
  <c r="G712" i="1"/>
  <c r="D712" i="1"/>
  <c r="C712" i="1"/>
  <c r="D711" i="1"/>
  <c r="C711" i="1"/>
  <c r="H711" i="1" s="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G647" i="1"/>
  <c r="D647" i="1"/>
  <c r="H647" i="1" s="1"/>
  <c r="C647" i="1"/>
  <c r="H646" i="1"/>
  <c r="G646" i="1"/>
  <c r="D646" i="1"/>
  <c r="C646" i="1"/>
  <c r="D645" i="1"/>
  <c r="G644" i="1"/>
  <c r="D644" i="1"/>
  <c r="C644" i="1"/>
  <c r="H644" i="1" s="1"/>
  <c r="G643" i="1"/>
  <c r="D643" i="1"/>
  <c r="C643" i="1"/>
  <c r="H643" i="1" s="1"/>
  <c r="G642" i="1"/>
  <c r="D642" i="1"/>
  <c r="C642" i="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H413" i="1" s="1"/>
  <c r="C412"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D398" i="1"/>
  <c r="C398" i="1"/>
  <c r="H398"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D357" i="1"/>
  <c r="C357" i="1"/>
  <c r="G357" i="1" s="1"/>
  <c r="H356" i="1"/>
  <c r="G356" i="1"/>
  <c r="D356" i="1"/>
  <c r="C356" i="1"/>
  <c r="H355" i="1"/>
  <c r="G355" i="1"/>
  <c r="D355" i="1"/>
  <c r="C355" i="1"/>
  <c r="H354" i="1"/>
  <c r="G354" i="1"/>
  <c r="D354" i="1"/>
  <c r="C354" i="1"/>
  <c r="H353" i="1"/>
  <c r="G353" i="1"/>
  <c r="D353" i="1"/>
  <c r="C353" i="1"/>
  <c r="H352" i="1"/>
  <c r="G352" i="1"/>
  <c r="D352" i="1"/>
  <c r="C352" i="1"/>
  <c r="H351" i="1"/>
  <c r="D351" i="1"/>
  <c r="C351" i="1"/>
  <c r="G351" i="1" s="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G291" i="1"/>
  <c r="D291" i="1"/>
  <c r="C291" i="1"/>
  <c r="D290" i="1"/>
  <c r="C290" i="1"/>
  <c r="H290" i="1" s="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D257" i="1"/>
  <c r="H257" i="1" s="1"/>
  <c r="C257" i="1"/>
  <c r="D256" i="1"/>
  <c r="C256" i="1"/>
  <c r="H256" i="1" s="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C207"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C191" i="1"/>
  <c r="H191" i="1" s="1"/>
  <c r="H190" i="1"/>
  <c r="G190" i="1"/>
  <c r="D190" i="1"/>
  <c r="C190" i="1"/>
  <c r="H189" i="1"/>
  <c r="G189" i="1"/>
  <c r="D189" i="1"/>
  <c r="C189" i="1"/>
  <c r="D188" i="1"/>
  <c r="C188" i="1"/>
  <c r="D187" i="1"/>
  <c r="C187" i="1"/>
  <c r="H187" i="1" s="1"/>
  <c r="D186" i="1"/>
  <c r="C186" i="1"/>
  <c r="H186" i="1" s="1"/>
  <c r="H185" i="1"/>
  <c r="G185" i="1"/>
  <c r="D185" i="1"/>
  <c r="C185" i="1"/>
  <c r="D184" i="1"/>
  <c r="C184" i="1"/>
  <c r="H184" i="1" s="1"/>
  <c r="H183" i="1"/>
  <c r="G183" i="1"/>
  <c r="D183" i="1"/>
  <c r="C183" i="1"/>
  <c r="D182" i="1"/>
  <c r="C182" i="1"/>
  <c r="D181" i="1"/>
  <c r="C181" i="1"/>
  <c r="H181" i="1" s="1"/>
  <c r="D180" i="1"/>
  <c r="C180" i="1"/>
  <c r="H180" i="1" s="1"/>
  <c r="D179" i="1"/>
  <c r="C179" i="1"/>
  <c r="H179" i="1" s="1"/>
  <c r="D178" i="1"/>
  <c r="C178" i="1"/>
  <c r="D177" i="1"/>
  <c r="C177" i="1"/>
  <c r="H177" i="1" s="1"/>
  <c r="D176" i="1"/>
  <c r="C176" i="1"/>
  <c r="H176" i="1" s="1"/>
  <c r="D175" i="1"/>
  <c r="C175" i="1"/>
  <c r="H175" i="1" s="1"/>
  <c r="D174" i="1"/>
  <c r="C174" i="1"/>
  <c r="D173" i="1"/>
  <c r="C173" i="1"/>
  <c r="H173" i="1" s="1"/>
  <c r="D172" i="1"/>
  <c r="H172" i="1" s="1"/>
  <c r="C172" i="1"/>
  <c r="G172" i="1" s="1"/>
  <c r="H171" i="1"/>
  <c r="G171" i="1"/>
  <c r="D171" i="1"/>
  <c r="C171" i="1"/>
  <c r="D170" i="1"/>
  <c r="C170" i="1"/>
  <c r="D169" i="1"/>
  <c r="C169" i="1"/>
  <c r="D168" i="1"/>
  <c r="C168" i="1"/>
  <c r="D167" i="1"/>
  <c r="C167" i="1"/>
  <c r="D166" i="1"/>
  <c r="C166" i="1"/>
  <c r="D165" i="1"/>
  <c r="C165" i="1"/>
  <c r="H164" i="1"/>
  <c r="G164" i="1"/>
  <c r="D164" i="1"/>
  <c r="C164" i="1"/>
  <c r="H163" i="1"/>
  <c r="D163" i="1"/>
  <c r="G163" i="1" s="1"/>
  <c r="C163" i="1"/>
  <c r="G162" i="1"/>
  <c r="D162" i="1"/>
  <c r="C162" i="1"/>
  <c r="D161" i="1"/>
  <c r="G161" i="1" s="1"/>
  <c r="C161" i="1"/>
  <c r="D160" i="1"/>
  <c r="H158" i="1"/>
  <c r="G158" i="1"/>
  <c r="D158" i="1"/>
  <c r="C158" i="1"/>
  <c r="G157" i="1"/>
  <c r="D157" i="1"/>
  <c r="C157" i="1"/>
  <c r="H156" i="1"/>
  <c r="G156" i="1"/>
  <c r="D156" i="1"/>
  <c r="C156" i="1"/>
  <c r="D155" i="1"/>
  <c r="G154" i="1"/>
  <c r="D154" i="1"/>
  <c r="C154" i="1"/>
  <c r="H154" i="1" s="1"/>
  <c r="G153" i="1"/>
  <c r="D153" i="1"/>
  <c r="C153" i="1"/>
  <c r="D152" i="1"/>
  <c r="G152" i="1" s="1"/>
  <c r="C152" i="1"/>
  <c r="H151" i="1"/>
  <c r="G151" i="1"/>
  <c r="D151" i="1"/>
  <c r="C151" i="1"/>
  <c r="D150" i="1"/>
  <c r="G150" i="1" s="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C131" i="1"/>
  <c r="D130" i="1"/>
  <c r="D129" i="1"/>
  <c r="H128" i="1"/>
  <c r="G128" i="1"/>
  <c r="D128" i="1"/>
  <c r="C128" i="1"/>
  <c r="H127" i="1"/>
  <c r="G127" i="1"/>
  <c r="D127" i="1"/>
  <c r="C127" i="1"/>
  <c r="D126" i="1"/>
  <c r="H126" i="1" s="1"/>
  <c r="C126" i="1"/>
  <c r="H125" i="1"/>
  <c r="D125" i="1"/>
  <c r="C125" i="1"/>
  <c r="C124" i="1"/>
  <c r="D123" i="1"/>
  <c r="C123" i="1"/>
  <c r="H122" i="1"/>
  <c r="G122" i="1"/>
  <c r="D122" i="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2" i="1"/>
  <c r="G112" i="1"/>
  <c r="D112" i="1"/>
  <c r="C112" i="1"/>
  <c r="H111" i="1"/>
  <c r="G111" i="1"/>
  <c r="D111" i="1"/>
  <c r="C111" i="1"/>
  <c r="H110" i="1"/>
  <c r="G110" i="1"/>
  <c r="D110" i="1"/>
  <c r="C110" i="1"/>
  <c r="H109" i="1"/>
  <c r="G109" i="1"/>
  <c r="D109" i="1"/>
  <c r="C109" i="1"/>
  <c r="D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G75" i="1"/>
  <c r="D75" i="1"/>
  <c r="C75" i="1"/>
  <c r="D74" i="1"/>
  <c r="G74" i="1" s="1"/>
  <c r="C74"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C65" i="1"/>
  <c r="G65" i="1" s="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G53" i="1"/>
  <c r="D53" i="1"/>
  <c r="C53" i="1"/>
  <c r="H53" i="1" s="1"/>
  <c r="H52" i="1"/>
  <c r="G52" i="1"/>
  <c r="D52" i="1"/>
  <c r="C52" i="1"/>
  <c r="H51" i="1"/>
  <c r="G51" i="1"/>
  <c r="D51" i="1"/>
  <c r="C51" i="1"/>
  <c r="D50" i="1"/>
  <c r="G50" i="1" s="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H1530" i="1" l="1"/>
  <c r="G1530" i="1"/>
  <c r="H1531" i="1"/>
  <c r="G1510" i="1"/>
  <c r="G1504" i="1"/>
  <c r="G1499" i="1"/>
  <c r="G1502" i="1"/>
  <c r="H1489" i="1"/>
  <c r="G1486" i="1"/>
  <c r="G1481" i="1"/>
  <c r="H1481" i="1"/>
  <c r="G1483" i="1"/>
  <c r="E26" i="9"/>
  <c r="B26" i="9" s="1"/>
  <c r="F216" i="9"/>
  <c r="E284" i="9"/>
  <c r="B284" i="9" s="1"/>
  <c r="E68" i="9"/>
  <c r="B68" i="9" s="1"/>
  <c r="H817" i="1"/>
  <c r="G809" i="1"/>
  <c r="G719" i="1"/>
  <c r="H713" i="1"/>
  <c r="G710" i="1"/>
  <c r="H703" i="1"/>
  <c r="H669" i="1"/>
  <c r="F652" i="4"/>
  <c r="H642" i="1"/>
  <c r="E22" i="9"/>
  <c r="B22" i="9" s="1"/>
  <c r="H641" i="1"/>
  <c r="F402" i="4"/>
  <c r="H397" i="1"/>
  <c r="E363" i="4"/>
  <c r="D358" i="1" s="1"/>
  <c r="E350" i="4"/>
  <c r="D345" i="1" s="1"/>
  <c r="H364" i="1"/>
  <c r="F369" i="4"/>
  <c r="H291" i="1"/>
  <c r="F418" i="4"/>
  <c r="D412" i="1"/>
  <c r="F416" i="4"/>
  <c r="H412" i="1"/>
  <c r="H411" i="1"/>
  <c r="E643" i="4"/>
  <c r="D637" i="1" s="1"/>
  <c r="H288" i="1"/>
  <c r="G257" i="1"/>
  <c r="D255" i="1"/>
  <c r="F259" i="4"/>
  <c r="G209" i="1"/>
  <c r="E196" i="4"/>
  <c r="D192" i="1" s="1"/>
  <c r="F210" i="4"/>
  <c r="H192" i="1"/>
  <c r="H207" i="1"/>
  <c r="F196" i="4"/>
  <c r="H188" i="1"/>
  <c r="F188" i="4"/>
  <c r="E46" i="9"/>
  <c r="B46" i="9" s="1"/>
  <c r="H182" i="1"/>
  <c r="F219" i="9"/>
  <c r="B219" i="9" s="1"/>
  <c r="E42" i="9"/>
  <c r="B42" i="9" s="1"/>
  <c r="H178" i="1"/>
  <c r="E41" i="9"/>
  <c r="B41" i="9" s="1"/>
  <c r="H174" i="1"/>
  <c r="F177" i="4"/>
  <c r="H170" i="1"/>
  <c r="H169" i="1"/>
  <c r="H168" i="1"/>
  <c r="H167" i="1"/>
  <c r="E163" i="4"/>
  <c r="D159" i="1" s="1"/>
  <c r="H165" i="1"/>
  <c r="F169" i="4"/>
  <c r="H166" i="1"/>
  <c r="H162" i="1"/>
  <c r="H161" i="1"/>
  <c r="F159" i="4"/>
  <c r="H157" i="1"/>
  <c r="E152" i="4"/>
  <c r="D148" i="1" s="1"/>
  <c r="H153" i="1"/>
  <c r="H152" i="1"/>
  <c r="H150" i="1"/>
  <c r="H149" i="1"/>
  <c r="F134" i="4"/>
  <c r="G131" i="1"/>
  <c r="G126" i="1"/>
  <c r="G124" i="1"/>
  <c r="G125" i="1"/>
  <c r="F128" i="4"/>
  <c r="H121" i="1"/>
  <c r="E124" i="4"/>
  <c r="D120" i="1" s="1"/>
  <c r="H120" i="1" s="1"/>
  <c r="H123" i="1"/>
  <c r="F124" i="4"/>
  <c r="F112" i="4"/>
  <c r="H113" i="1"/>
  <c r="E37" i="9"/>
  <c r="B37" i="9" s="1"/>
  <c r="H75" i="1"/>
  <c r="H73" i="1"/>
  <c r="F77" i="4"/>
  <c r="H74" i="1"/>
  <c r="E29" i="9"/>
  <c r="B29" i="9" s="1"/>
  <c r="H50" i="1"/>
  <c r="F54" i="4"/>
  <c r="E283" i="9"/>
  <c r="B283" i="9" s="1"/>
  <c r="G821" i="1"/>
  <c r="G817" i="1"/>
  <c r="E43" i="9"/>
  <c r="B43" i="9" s="1"/>
  <c r="G713" i="1"/>
  <c r="G711" i="1"/>
  <c r="C645" i="1"/>
  <c r="G397" i="1"/>
  <c r="G398" i="1"/>
  <c r="G364" i="1"/>
  <c r="G371" i="1"/>
  <c r="C346" i="1"/>
  <c r="G290" i="1"/>
  <c r="G413" i="1"/>
  <c r="G288" i="1"/>
  <c r="G411" i="1"/>
  <c r="G412" i="1"/>
  <c r="D644" i="4"/>
  <c r="D643" i="4"/>
  <c r="D252" i="4"/>
  <c r="C255" i="1"/>
  <c r="H255" i="1" s="1"/>
  <c r="G256" i="1"/>
  <c r="E225" i="9"/>
  <c r="B225" i="9" s="1"/>
  <c r="G192" i="1"/>
  <c r="G206" i="1"/>
  <c r="G207" i="1"/>
  <c r="G191" i="1"/>
  <c r="G188" i="1"/>
  <c r="G187" i="1"/>
  <c r="G184" i="1"/>
  <c r="G186" i="1"/>
  <c r="E44" i="9"/>
  <c r="B44" i="9" s="1"/>
  <c r="G182" i="1"/>
  <c r="G181" i="1"/>
  <c r="G180" i="1"/>
  <c r="G179" i="1"/>
  <c r="G178" i="1"/>
  <c r="G177" i="1"/>
  <c r="G176" i="1"/>
  <c r="G175" i="1"/>
  <c r="G173" i="1"/>
  <c r="G174" i="1"/>
  <c r="G170" i="1"/>
  <c r="G169" i="1"/>
  <c r="G168" i="1"/>
  <c r="G167" i="1"/>
  <c r="D163" i="4"/>
  <c r="C159" i="1" s="1"/>
  <c r="G165" i="1"/>
  <c r="G166" i="1"/>
  <c r="C160" i="1"/>
  <c r="H160" i="1" s="1"/>
  <c r="E40" i="9"/>
  <c r="B40" i="9" s="1"/>
  <c r="G160" i="1"/>
  <c r="D152" i="4"/>
  <c r="C148" i="1" s="1"/>
  <c r="H148" i="1" s="1"/>
  <c r="C155" i="1"/>
  <c r="E39" i="9"/>
  <c r="B39" i="9" s="1"/>
  <c r="G149" i="1"/>
  <c r="G148" i="1"/>
  <c r="C130" i="1"/>
  <c r="D133" i="4"/>
  <c r="H124" i="1"/>
  <c r="G121" i="1"/>
  <c r="G123" i="1"/>
  <c r="F125" i="4"/>
  <c r="D106" i="4"/>
  <c r="C108" i="1"/>
  <c r="G73" i="1"/>
  <c r="C64"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7" i="1"/>
  <c r="G1437" i="1"/>
  <c r="H1439" i="1"/>
  <c r="G1439" i="1"/>
  <c r="H1441" i="1"/>
  <c r="G1441" i="1"/>
  <c r="H1443" i="1"/>
  <c r="G1443" i="1"/>
  <c r="H1445" i="1"/>
  <c r="G1445" i="1"/>
  <c r="H1450" i="1"/>
  <c r="G1450" i="1"/>
  <c r="J1450" i="1"/>
  <c r="G1477" i="1"/>
  <c r="H1477" i="1"/>
  <c r="D420" i="4"/>
  <c r="F421" i="4"/>
  <c r="G1376" i="1"/>
  <c r="G1447" i="1"/>
  <c r="I1451" i="1"/>
  <c r="I1455" i="1"/>
  <c r="J1465" i="1"/>
  <c r="H1465" i="1"/>
  <c r="G1465" i="1"/>
  <c r="H1469" i="1"/>
  <c r="G1469" i="1"/>
  <c r="J1471" i="1"/>
  <c r="H1471" i="1"/>
  <c r="G1471" i="1"/>
  <c r="I1471" i="1" s="1"/>
  <c r="H1475" i="1"/>
  <c r="G1475" i="1"/>
  <c r="H1487" i="1"/>
  <c r="G1487" i="1"/>
  <c r="H1495" i="1"/>
  <c r="G1495" i="1"/>
  <c r="H1503" i="1"/>
  <c r="G1503" i="1"/>
  <c r="H1511" i="1"/>
  <c r="G1511" i="1"/>
  <c r="H1522" i="1"/>
  <c r="G1522" i="1"/>
  <c r="H1579" i="1"/>
  <c r="G1579"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0" i="1"/>
  <c r="I1442" i="1"/>
  <c r="I1444" i="1"/>
  <c r="J1445" i="1"/>
  <c r="H1448" i="1"/>
  <c r="G1448" i="1"/>
  <c r="J1448" i="1"/>
  <c r="H1452" i="1"/>
  <c r="G1452" i="1"/>
  <c r="I1452" i="1" s="1"/>
  <c r="J1452" i="1"/>
  <c r="H1456" i="1"/>
  <c r="G1456" i="1"/>
  <c r="G1462" i="1"/>
  <c r="I1462" i="1" s="1"/>
  <c r="H1462" i="1"/>
  <c r="G1466" i="1"/>
  <c r="I1466" i="1" s="1"/>
  <c r="H1466" i="1"/>
  <c r="G1472" i="1"/>
  <c r="I1472" i="1" s="1"/>
  <c r="H1472" i="1"/>
  <c r="J1477" i="1"/>
  <c r="G1485" i="1"/>
  <c r="H1485" i="1"/>
  <c r="G1493" i="1"/>
  <c r="H1493" i="1"/>
  <c r="G1501" i="1"/>
  <c r="H1501" i="1"/>
  <c r="G1509" i="1"/>
  <c r="H1509" i="1"/>
  <c r="J1439" i="1"/>
  <c r="J1441" i="1"/>
  <c r="J1443" i="1"/>
  <c r="G1446" i="1"/>
  <c r="I1446" i="1" s="1"/>
  <c r="J1446" i="1"/>
  <c r="H1447" i="1"/>
  <c r="H1470" i="1"/>
  <c r="G1470" i="1"/>
  <c r="J1476" i="1"/>
  <c r="H1476" i="1"/>
  <c r="G1476" i="1"/>
  <c r="I1476" i="1" s="1"/>
  <c r="H1482" i="1"/>
  <c r="G1482" i="1"/>
  <c r="H1490" i="1"/>
  <c r="G1490" i="1"/>
  <c r="H1498" i="1"/>
  <c r="G1498" i="1"/>
  <c r="H1506" i="1"/>
  <c r="G1506" i="1"/>
  <c r="H1514" i="1"/>
  <c r="G1514" i="1"/>
  <c r="H1519" i="1"/>
  <c r="G1519" i="1"/>
  <c r="G1577" i="1"/>
  <c r="H1577" i="1"/>
  <c r="F7" i="4"/>
  <c r="G1457" i="1"/>
  <c r="I1457" i="1" s="1"/>
  <c r="J1457" i="1"/>
  <c r="H1458" i="1"/>
  <c r="I1458" i="1" s="1"/>
  <c r="G1461" i="1"/>
  <c r="D224" i="4"/>
  <c r="E263" i="4"/>
  <c r="D259" i="1" s="1"/>
  <c r="D311" i="4"/>
  <c r="D363" i="4"/>
  <c r="E529" i="4"/>
  <c r="D625" i="4"/>
  <c r="F191" i="5"/>
  <c r="D190" i="5"/>
  <c r="D245" i="5"/>
  <c r="F250" i="5"/>
  <c r="F39" i="6"/>
  <c r="D35" i="6"/>
  <c r="I1460" i="1"/>
  <c r="G1464" i="1"/>
  <c r="I1464" i="1" s="1"/>
  <c r="J1464" i="1"/>
  <c r="G1468" i="1"/>
  <c r="I1468" i="1" s="1"/>
  <c r="J1468" i="1"/>
  <c r="G1474" i="1"/>
  <c r="I1474" i="1" s="1"/>
  <c r="J1474" i="1"/>
  <c r="G1479" i="1"/>
  <c r="I1479" i="1" s="1"/>
  <c r="J1479" i="1"/>
  <c r="G1526" i="1"/>
  <c r="H1529" i="1"/>
  <c r="G1534" i="1"/>
  <c r="H1537" i="1"/>
  <c r="G1542" i="1"/>
  <c r="H1545" i="1"/>
  <c r="G1550" i="1"/>
  <c r="H1553" i="1"/>
  <c r="G1558" i="1"/>
  <c r="H1561" i="1"/>
  <c r="G1563" i="1"/>
  <c r="G1566" i="1"/>
  <c r="H1569" i="1"/>
  <c r="G1571" i="1"/>
  <c r="G1574" i="1"/>
  <c r="D50" i="4"/>
  <c r="F153" i="4"/>
  <c r="F197" i="4"/>
  <c r="F253" i="4"/>
  <c r="D263" i="4"/>
  <c r="F427" i="4"/>
  <c r="F485" i="4"/>
  <c r="D529" i="4"/>
  <c r="D580" i="4"/>
  <c r="F13" i="5"/>
  <c r="G1459" i="1"/>
  <c r="I1459" i="1" s="1"/>
  <c r="J1459" i="1"/>
  <c r="I1463" i="1"/>
  <c r="I1467" i="1"/>
  <c r="I1473" i="1"/>
  <c r="I1478" i="1"/>
  <c r="G1578" i="1"/>
  <c r="E7" i="4"/>
  <c r="F83" i="4"/>
  <c r="D215" i="4"/>
  <c r="F225" i="4"/>
  <c r="F300" i="4"/>
  <c r="F312" i="4"/>
  <c r="F352" i="4"/>
  <c r="F364" i="4"/>
  <c r="E459" i="4"/>
  <c r="E515" i="4"/>
  <c r="D509" i="1" s="1"/>
  <c r="E567" i="4"/>
  <c r="D561" i="1" s="1"/>
  <c r="E7" i="5"/>
  <c r="F6" i="6"/>
  <c r="D5" i="6"/>
  <c r="H20" i="9"/>
  <c r="G20" i="9"/>
  <c r="E408" i="4"/>
  <c r="D403" i="1" s="1"/>
  <c r="H20" i="3"/>
  <c r="G287" i="9"/>
  <c r="E287" i="9" s="1"/>
  <c r="B287" i="9" s="1"/>
  <c r="D146" i="5"/>
  <c r="F149" i="5"/>
  <c r="F114" i="6"/>
  <c r="H27" i="3"/>
  <c r="G286" i="9"/>
  <c r="E286" i="9" s="1"/>
  <c r="B286" i="9" s="1"/>
  <c r="F88" i="5"/>
  <c r="D87" i="5"/>
  <c r="D5" i="7"/>
  <c r="G292" i="9"/>
  <c r="E292" i="9" s="1"/>
  <c r="B292" i="9" s="1"/>
  <c r="F206" i="5"/>
  <c r="F90" i="6"/>
  <c r="D89" i="6"/>
  <c r="D42" i="8"/>
  <c r="D68" i="5"/>
  <c r="D6" i="5" s="1"/>
  <c r="G289" i="9"/>
  <c r="E289" i="9" s="1"/>
  <c r="B289" i="9" s="1"/>
  <c r="F177" i="5"/>
  <c r="D176" i="5"/>
  <c r="F239" i="5"/>
  <c r="D238" i="5"/>
  <c r="F259" i="5"/>
  <c r="D258" i="5"/>
  <c r="E89" i="6"/>
  <c r="D1383" i="1" s="1"/>
  <c r="D49" i="8"/>
  <c r="M212"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E165" i="9" s="1"/>
  <c r="B165" i="9" s="1"/>
  <c r="H164"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E164" i="9" s="1"/>
  <c r="B164" i="9" s="1"/>
  <c r="G163" i="9"/>
  <c r="E163" i="9" s="1"/>
  <c r="B163" i="9" s="1"/>
  <c r="G162" i="9"/>
  <c r="E162" i="9" s="1"/>
  <c r="B162" i="9" s="1"/>
  <c r="G161" i="9"/>
  <c r="E161" i="9" s="1"/>
  <c r="B161" i="9" s="1"/>
  <c r="G160" i="9"/>
  <c r="E160" i="9" s="1"/>
  <c r="B160"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I10" i="9"/>
  <c r="B97" i="9"/>
  <c r="E87" i="5"/>
  <c r="D1065" i="1" s="1"/>
  <c r="E176" i="5"/>
  <c r="B261" i="9"/>
  <c r="B226" i="9"/>
  <c r="B234" i="9"/>
  <c r="B242" i="9"/>
  <c r="B253" i="9"/>
  <c r="B220" i="9"/>
  <c r="B228" i="9"/>
  <c r="B236" i="9"/>
  <c r="B244" i="9"/>
  <c r="B260" i="9"/>
  <c r="B268" i="9"/>
  <c r="F218" i="9"/>
  <c r="B218" i="9" s="1"/>
  <c r="F226" i="9"/>
  <c r="F234" i="9"/>
  <c r="F242" i="9"/>
  <c r="B216" i="9"/>
  <c r="B224" i="9"/>
  <c r="B232" i="9"/>
  <c r="B240" i="9"/>
  <c r="B248" i="9"/>
  <c r="B256" i="9"/>
  <c r="B264" i="9"/>
  <c r="F214" i="9"/>
  <c r="B214" i="9" s="1"/>
  <c r="F222" i="9"/>
  <c r="B222" i="9" s="1"/>
  <c r="F230" i="9"/>
  <c r="B230" i="9" s="1"/>
  <c r="F238" i="9"/>
  <c r="B238" i="9" s="1"/>
  <c r="F246" i="9"/>
  <c r="B246" i="9" s="1"/>
  <c r="F212" i="9" l="1"/>
  <c r="B212" i="9" s="1"/>
  <c r="E407" i="4"/>
  <c r="D402" i="1" s="1"/>
  <c r="E151" i="4"/>
  <c r="I17" i="3" s="1"/>
  <c r="F152" i="4"/>
  <c r="G120" i="1"/>
  <c r="H645" i="1"/>
  <c r="G645" i="1"/>
  <c r="G346" i="1"/>
  <c r="H346" i="1"/>
  <c r="F644" i="4"/>
  <c r="C638" i="1"/>
  <c r="F643" i="4"/>
  <c r="C637" i="1"/>
  <c r="G255" i="1"/>
  <c r="F252" i="4"/>
  <c r="C248" i="1"/>
  <c r="D151" i="4"/>
  <c r="C147" i="1" s="1"/>
  <c r="F163" i="4"/>
  <c r="H159" i="1"/>
  <c r="G159" i="1"/>
  <c r="G155" i="1"/>
  <c r="H155" i="1"/>
  <c r="F133" i="4"/>
  <c r="C129" i="1"/>
  <c r="G130" i="1"/>
  <c r="H130" i="1"/>
  <c r="H108" i="1"/>
  <c r="G108" i="1"/>
  <c r="F106" i="4"/>
  <c r="C102" i="1"/>
  <c r="G64" i="1"/>
  <c r="H64" i="1"/>
  <c r="F6" i="5"/>
  <c r="C984" i="1"/>
  <c r="F87" i="5"/>
  <c r="C1065" i="1"/>
  <c r="E20" i="9"/>
  <c r="D985" i="1"/>
  <c r="I20" i="3"/>
  <c r="E6" i="4"/>
  <c r="D3" i="1"/>
  <c r="G291" i="9"/>
  <c r="E291" i="9" s="1"/>
  <c r="B291" i="9" s="1"/>
  <c r="F190" i="5"/>
  <c r="C1167" i="1"/>
  <c r="F363" i="4"/>
  <c r="D350" i="4"/>
  <c r="C358" i="1"/>
  <c r="E68" i="5"/>
  <c r="I1456" i="1"/>
  <c r="I1465" i="1"/>
  <c r="F420" i="4"/>
  <c r="C414" i="1"/>
  <c r="I1450" i="1"/>
  <c r="I1443" i="1"/>
  <c r="I1439" i="1"/>
  <c r="E175" i="5"/>
  <c r="D1152" i="1" s="1"/>
  <c r="I22" i="3"/>
  <c r="D1153" i="1"/>
  <c r="C1524" i="1"/>
  <c r="D43" i="8"/>
  <c r="G295" i="9" s="1"/>
  <c r="E295" i="9" s="1"/>
  <c r="B295" i="9" s="1"/>
  <c r="D237" i="5"/>
  <c r="F238" i="5"/>
  <c r="C1215" i="1"/>
  <c r="K1432" i="9"/>
  <c r="I34" i="3"/>
  <c r="C1517" i="1"/>
  <c r="G561" i="1"/>
  <c r="H561" i="1"/>
  <c r="F215" i="4"/>
  <c r="C211" i="1"/>
  <c r="E141" i="6"/>
  <c r="F311" i="4"/>
  <c r="D298" i="4"/>
  <c r="C306" i="1"/>
  <c r="I1447" i="1"/>
  <c r="F68" i="5"/>
  <c r="H21" i="3"/>
  <c r="C1046" i="1"/>
  <c r="G294" i="9"/>
  <c r="E294" i="9" s="1"/>
  <c r="F146" i="5"/>
  <c r="C1124" i="1"/>
  <c r="F5" i="6"/>
  <c r="H24" i="3"/>
  <c r="D141" i="6"/>
  <c r="C1299" i="1"/>
  <c r="G509" i="1"/>
  <c r="H509" i="1"/>
  <c r="E289" i="4"/>
  <c r="F580" i="4"/>
  <c r="C574" i="1"/>
  <c r="F263" i="4"/>
  <c r="C259" i="1"/>
  <c r="F50" i="4"/>
  <c r="C46" i="1"/>
  <c r="F625" i="4"/>
  <c r="C619" i="1"/>
  <c r="D6" i="4"/>
  <c r="I1448" i="1"/>
  <c r="I1477" i="1"/>
  <c r="I1441" i="1"/>
  <c r="B191" i="9"/>
  <c r="F258" i="5"/>
  <c r="C1235" i="1"/>
  <c r="D175" i="5"/>
  <c r="H22" i="3"/>
  <c r="F176" i="5"/>
  <c r="C1153" i="1"/>
  <c r="F89" i="6"/>
  <c r="C1383" i="1"/>
  <c r="G297" i="9"/>
  <c r="E297" i="9" s="1"/>
  <c r="H29" i="3"/>
  <c r="C1436" i="1"/>
  <c r="E420" i="4"/>
  <c r="D453" i="1"/>
  <c r="D528" i="4"/>
  <c r="D635" i="4" s="1"/>
  <c r="F529" i="4"/>
  <c r="C523" i="1"/>
  <c r="F35" i="6"/>
  <c r="H25" i="3"/>
  <c r="C1329" i="1"/>
  <c r="F245" i="5"/>
  <c r="C1222" i="1"/>
  <c r="E528" i="4"/>
  <c r="D523" i="1"/>
  <c r="F224" i="4"/>
  <c r="C220" i="1"/>
  <c r="D147" i="1" l="1"/>
  <c r="H147" i="1" s="1"/>
  <c r="G637" i="1"/>
  <c r="H637" i="1"/>
  <c r="G638" i="1"/>
  <c r="H638" i="1"/>
  <c r="D289" i="4"/>
  <c r="H248" i="1"/>
  <c r="G248" i="1"/>
  <c r="F151" i="4"/>
  <c r="H17" i="3"/>
  <c r="G129" i="1"/>
  <c r="H129" i="1"/>
  <c r="H102" i="1"/>
  <c r="G102" i="1"/>
  <c r="F635" i="4"/>
  <c r="C629" i="1"/>
  <c r="F175" i="5"/>
  <c r="C1152" i="1"/>
  <c r="E636" i="4"/>
  <c r="D630" i="1" s="1"/>
  <c r="D522" i="1"/>
  <c r="G1153" i="1"/>
  <c r="H1153" i="1"/>
  <c r="G220" i="1"/>
  <c r="H220" i="1"/>
  <c r="G1222" i="1"/>
  <c r="H1222" i="1"/>
  <c r="G453" i="1"/>
  <c r="H453" i="1"/>
  <c r="B297" i="9"/>
  <c r="E296" i="9"/>
  <c r="I10" i="3" s="1"/>
  <c r="H46" i="1"/>
  <c r="G46" i="1"/>
  <c r="G574" i="1"/>
  <c r="H574" i="1"/>
  <c r="E291" i="4"/>
  <c r="D287" i="1" s="1"/>
  <c r="E413" i="4"/>
  <c r="D285" i="1"/>
  <c r="F141" i="6"/>
  <c r="H28" i="3"/>
  <c r="C1435" i="1"/>
  <c r="G1124" i="1"/>
  <c r="H1124" i="1"/>
  <c r="D407" i="4"/>
  <c r="F298" i="4"/>
  <c r="C293" i="1"/>
  <c r="I21" i="3"/>
  <c r="D1046" i="1"/>
  <c r="G1167" i="1"/>
  <c r="H1167" i="1"/>
  <c r="E412" i="4"/>
  <c r="E290" i="4"/>
  <c r="D286" i="1" s="1"/>
  <c r="I16" i="3"/>
  <c r="D2" i="1"/>
  <c r="B20" i="9"/>
  <c r="E19" i="9"/>
  <c r="H1436" i="1"/>
  <c r="G1436" i="1"/>
  <c r="G259" i="1"/>
  <c r="H259" i="1"/>
  <c r="D636" i="4"/>
  <c r="F528" i="4"/>
  <c r="C522" i="1"/>
  <c r="G1235" i="1"/>
  <c r="H1235" i="1"/>
  <c r="G523" i="1"/>
  <c r="H523" i="1"/>
  <c r="E635" i="4"/>
  <c r="D629" i="1" s="1"/>
  <c r="D414" i="1"/>
  <c r="H1383" i="1"/>
  <c r="G1383" i="1"/>
  <c r="F6" i="4"/>
  <c r="H16" i="3"/>
  <c r="D290" i="4"/>
  <c r="D412" i="4"/>
  <c r="C2" i="1"/>
  <c r="H23" i="3"/>
  <c r="F237" i="5"/>
  <c r="C1214" i="1"/>
  <c r="G358" i="1"/>
  <c r="H358" i="1"/>
  <c r="G1065" i="1"/>
  <c r="H1065" i="1"/>
  <c r="D413" i="4"/>
  <c r="D291" i="4"/>
  <c r="F289" i="4"/>
  <c r="C285" i="1"/>
  <c r="G276" i="9"/>
  <c r="G1329" i="1"/>
  <c r="H1329" i="1"/>
  <c r="G619" i="1"/>
  <c r="H619" i="1"/>
  <c r="E293" i="9"/>
  <c r="B294" i="9"/>
  <c r="I28" i="3"/>
  <c r="D1435" i="1"/>
  <c r="I35" i="3"/>
  <c r="C1518" i="1"/>
  <c r="F350" i="4"/>
  <c r="D408" i="4"/>
  <c r="C345" i="1"/>
  <c r="G985" i="1"/>
  <c r="H985" i="1"/>
  <c r="H9" i="3"/>
  <c r="G1299" i="1"/>
  <c r="H1299" i="1"/>
  <c r="G299" i="9"/>
  <c r="E299" i="9" s="1"/>
  <c r="G1046" i="1"/>
  <c r="H1046" i="1"/>
  <c r="G306" i="1"/>
  <c r="H306" i="1"/>
  <c r="G211" i="1"/>
  <c r="H211" i="1"/>
  <c r="G1517" i="1"/>
  <c r="H1517" i="1"/>
  <c r="H11" i="3"/>
  <c r="G1215" i="1"/>
  <c r="H1215" i="1"/>
  <c r="H1524" i="1"/>
  <c r="G1524" i="1"/>
  <c r="G414" i="1"/>
  <c r="H414" i="1"/>
  <c r="G3" i="1"/>
  <c r="H3" i="1"/>
  <c r="E6" i="5"/>
  <c r="G147" i="1"/>
  <c r="E298" i="9" l="1"/>
  <c r="B299" i="9"/>
  <c r="G285" i="1"/>
  <c r="H285" i="1"/>
  <c r="G1214" i="1"/>
  <c r="H1214" i="1"/>
  <c r="F412" i="4"/>
  <c r="D639" i="4"/>
  <c r="D414" i="4"/>
  <c r="C407" i="1"/>
  <c r="G522" i="1"/>
  <c r="H522" i="1"/>
  <c r="E639" i="4"/>
  <c r="E414" i="4"/>
  <c r="D409" i="1" s="1"/>
  <c r="D407" i="1"/>
  <c r="G1152" i="1"/>
  <c r="H1152" i="1"/>
  <c r="N3" i="9"/>
  <c r="I11" i="3"/>
  <c r="H1518" i="1"/>
  <c r="G1518" i="1"/>
  <c r="F290" i="4"/>
  <c r="C286" i="1"/>
  <c r="G293" i="1"/>
  <c r="H293" i="1"/>
  <c r="H276" i="9"/>
  <c r="D984" i="1"/>
  <c r="G282" i="9"/>
  <c r="E282" i="9" s="1"/>
  <c r="B282" i="9" s="1"/>
  <c r="G345" i="1"/>
  <c r="H345" i="1"/>
  <c r="F291" i="4"/>
  <c r="C287" i="1"/>
  <c r="F636" i="4"/>
  <c r="C630" i="1"/>
  <c r="H1435" i="1"/>
  <c r="G1435" i="1"/>
  <c r="E640" i="4"/>
  <c r="E415" i="4"/>
  <c r="D410" i="1" s="1"/>
  <c r="D408" i="1"/>
  <c r="G629" i="1"/>
  <c r="H629" i="1"/>
  <c r="K3" i="9"/>
  <c r="I9" i="3"/>
  <c r="F408" i="4"/>
  <c r="C403" i="1"/>
  <c r="E276" i="9"/>
  <c r="D640" i="4"/>
  <c r="D415" i="4"/>
  <c r="F413" i="4"/>
  <c r="C408" i="1"/>
  <c r="H2" i="1"/>
  <c r="G2" i="1"/>
  <c r="F407" i="4"/>
  <c r="C402" i="1"/>
  <c r="F639" i="4" l="1"/>
  <c r="D641" i="4"/>
  <c r="C633" i="1"/>
  <c r="F415" i="4"/>
  <c r="C410" i="1"/>
  <c r="G287" i="1"/>
  <c r="H287" i="1"/>
  <c r="G402" i="1"/>
  <c r="H402" i="1"/>
  <c r="G984" i="1"/>
  <c r="H984" i="1"/>
  <c r="H8" i="3"/>
  <c r="G286" i="1"/>
  <c r="H286" i="1"/>
  <c r="E275" i="9"/>
  <c r="B276" i="9"/>
  <c r="G630" i="1"/>
  <c r="H630" i="1"/>
  <c r="G407" i="1"/>
  <c r="H407" i="1"/>
  <c r="D642" i="4"/>
  <c r="F640" i="4"/>
  <c r="C634" i="1"/>
  <c r="G408" i="1"/>
  <c r="H408" i="1"/>
  <c r="G403" i="1"/>
  <c r="H403" i="1"/>
  <c r="E642" i="4"/>
  <c r="D634" i="1"/>
  <c r="E641" i="4"/>
  <c r="D633" i="1"/>
  <c r="F414" i="4"/>
  <c r="C409" i="1"/>
  <c r="M3" i="9" l="1"/>
  <c r="I8" i="3"/>
  <c r="G634" i="1"/>
  <c r="H634" i="1"/>
  <c r="G633" i="1"/>
  <c r="H633" i="1"/>
  <c r="D645" i="4"/>
  <c r="F641" i="4"/>
  <c r="C635" i="1"/>
  <c r="E646" i="4"/>
  <c r="D636" i="1"/>
  <c r="E645" i="4"/>
  <c r="D635" i="1"/>
  <c r="G409" i="1"/>
  <c r="H409" i="1"/>
  <c r="D646" i="4"/>
  <c r="F642" i="4"/>
  <c r="C636" i="1"/>
  <c r="G410" i="1"/>
  <c r="H410" i="1"/>
  <c r="I18" i="3" l="1"/>
  <c r="D639" i="1"/>
  <c r="G636" i="1"/>
  <c r="H636" i="1"/>
  <c r="H18" i="3"/>
  <c r="F645" i="4"/>
  <c r="C639" i="1"/>
  <c r="I19" i="3"/>
  <c r="D640" i="1"/>
  <c r="H19" i="3"/>
  <c r="F646" i="4"/>
  <c r="C640" i="1"/>
  <c r="G635" i="1"/>
  <c r="H635" i="1"/>
  <c r="G639" i="1" l="1"/>
  <c r="H639" i="1"/>
  <c r="H7" i="3"/>
  <c r="G640" i="1"/>
  <c r="H640" i="1"/>
  <c r="J3" i="9" l="1"/>
  <c r="I7" i="3"/>
  <c r="M272" i="9" l="1"/>
  <c r="L272" i="9"/>
  <c r="H18" i="9"/>
  <c r="G18" i="9"/>
  <c r="K8" i="9"/>
  <c r="J13" i="9"/>
  <c r="J6" i="9"/>
  <c r="I11" i="9"/>
  <c r="H17" i="9"/>
  <c r="K6" i="9"/>
  <c r="J11" i="9"/>
  <c r="I17" i="9"/>
  <c r="J9" i="9"/>
  <c r="H15" i="9"/>
  <c r="I7" i="9"/>
  <c r="K13" i="9"/>
  <c r="J7" i="9"/>
  <c r="I12" i="9"/>
  <c r="K7" i="9"/>
  <c r="J12" i="9"/>
  <c r="J8" i="9"/>
  <c r="H16" i="9"/>
  <c r="J5" i="9"/>
  <c r="L16" i="9"/>
  <c r="K9" i="9"/>
  <c r="L15" i="9"/>
  <c r="I8" i="9"/>
  <c r="M15" i="9"/>
  <c r="I13" i="9"/>
  <c r="K11" i="9"/>
  <c r="J17" i="9"/>
  <c r="I6" i="9"/>
  <c r="K12" i="9"/>
  <c r="G17" i="9"/>
  <c r="K5" i="9"/>
  <c r="J10" i="9"/>
  <c r="M16" i="9"/>
  <c r="K10" i="9"/>
  <c r="G16" i="9"/>
  <c r="I9" i="9"/>
  <c r="G15" i="9"/>
  <c r="I5" i="9"/>
  <c r="F15" i="9" l="1"/>
  <c r="F272" i="9"/>
  <c r="F19" i="9" s="1"/>
  <c r="E15" i="9"/>
  <c r="E18" i="9"/>
  <c r="B18" i="9" s="1"/>
  <c r="E5" i="9"/>
  <c r="B5" i="9" s="1"/>
  <c r="E17" i="9"/>
  <c r="B17" i="9" s="1"/>
  <c r="E13" i="9"/>
  <c r="B13" i="9" s="1"/>
  <c r="E9" i="9"/>
  <c r="B9" i="9" s="1"/>
  <c r="E10" i="9"/>
  <c r="B10" i="9" s="1"/>
  <c r="E6" i="9"/>
  <c r="B6" i="9" s="1"/>
  <c r="F16" i="9"/>
  <c r="E11" i="9"/>
  <c r="B11" i="9" s="1"/>
  <c r="E16" i="9"/>
  <c r="E8" i="9"/>
  <c r="B8" i="9" s="1"/>
  <c r="E7" i="9"/>
  <c r="B7" i="9" s="1"/>
  <c r="E12" i="9"/>
  <c r="B12" i="9" s="1"/>
  <c r="B272" i="9" l="1"/>
  <c r="B15" i="9"/>
  <c r="F14" i="9"/>
  <c r="F3" i="9" s="1"/>
  <c r="B16" i="9"/>
  <c r="E4" i="9"/>
  <c r="E1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<sst xmlns="http://schemas.openxmlformats.org/spreadsheetml/2006/main" count="4311" uniqueCount="3391">
  <si>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</si>
  <si>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</si>
  <si>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</si>
  <si>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</si>
  <si>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</si>
  <si>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</si>
  <si>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</si>
  <si>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</si>
  <si>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</si>
  <si>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</si>
  <si>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</si>
  <si>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</si>
  <si>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</si>
  <si>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</si>
  <si>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</si>
  <si>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</si>
  <si>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</si>
  <si>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</si>
  <si>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</si>
  <si>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</si>
  <si>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</si>
  <si>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</si>
  <si>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</si>
  <si>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</si>
  <si>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</si>
  <si>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</si>
  <si>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</si>
  <si>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</si>
  <si>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</si>
  <si>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</si>
  <si>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</si>
  <si>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CENTAR ZA ODGOJ I OBRAZOVANJE VINKO BEK</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</si>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</sst>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11045654</v>
      </c>
      <c r="D2" s="6">
        <f>'PR-RAS'!E6</f>
        <v>12143487.02</v>
      </c>
      <c r="E2" s="6">
        <v>0</v>
      </c>
      <c r="F2" s="6">
        <v>0</v>
      </c>
      <c r="G2" s="7">
        <f t="shared" ref="G2:G983" si="0">(B2/1000)*(C2*1+D2*2)</f>
        <v>35332.628040000003</v>
      </c>
      <c r="H2" s="7">
        <f t="shared" ref="H2:H1479" si="1">ABS(C2-ROUND(C2,0))+ABS(D2-ROUND(D2,0))</f>
        <v>1.9999999552965164E-2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644064</v>
      </c>
      <c r="D46" s="1">
        <f>'PR-RAS'!E50</f>
        <v>564276.32000000007</v>
      </c>
      <c r="E46" s="1">
        <v>0</v>
      </c>
      <c r="F46" s="1">
        <v>0</v>
      </c>
      <c r="G46" s="2">
        <f t="shared" si="0"/>
        <v>79767.748800000001</v>
      </c>
      <c r="H46" s="2">
        <f t="shared" si="1"/>
        <v>0.32000000006519258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97953</v>
      </c>
      <c r="D50" s="1">
        <f>'PR-RAS'!E54</f>
        <v>502407.65</v>
      </c>
      <c r="E50" s="1">
        <v>0</v>
      </c>
      <c r="F50" s="1">
        <v>0</v>
      </c>
      <c r="G50" s="2">
        <f t="shared" si="0"/>
        <v>54035.646700000005</v>
      </c>
      <c r="H50" s="2">
        <f t="shared" si="1"/>
        <v>0.34999999997671694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97953</v>
      </c>
      <c r="D53" s="1">
        <f>'PR-RAS'!E57</f>
        <v>502407.65</v>
      </c>
      <c r="E53" s="1">
        <v>0</v>
      </c>
      <c r="F53" s="1">
        <v>0</v>
      </c>
      <c r="G53" s="2">
        <f t="shared" si="0"/>
        <v>57343.9516</v>
      </c>
      <c r="H53" s="2">
        <f t="shared" si="1"/>
        <v>0.34999999997671694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2000</v>
      </c>
      <c r="D64" s="1">
        <f>'PR-RAS'!E68</f>
        <v>1760</v>
      </c>
      <c r="E64" s="1">
        <v>0</v>
      </c>
      <c r="F64" s="1">
        <v>0</v>
      </c>
      <c r="G64" s="2">
        <f t="shared" si="0"/>
        <v>347.76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2000</v>
      </c>
      <c r="D65" s="1">
        <f>'PR-RAS'!E69</f>
        <v>1760</v>
      </c>
      <c r="E65" s="1">
        <v>0</v>
      </c>
      <c r="F65" s="1">
        <v>0</v>
      </c>
      <c r="G65" s="2">
        <f t="shared" si="0"/>
        <v>353.28000000000003</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544111</v>
      </c>
      <c r="D73" s="1">
        <f>'PR-RAS'!E77</f>
        <v>60108.67</v>
      </c>
      <c r="E73" s="1">
        <v>0</v>
      </c>
      <c r="F73" s="1">
        <v>0</v>
      </c>
      <c r="G73" s="2">
        <f t="shared" si="0"/>
        <v>47831.640479999995</v>
      </c>
      <c r="H73" s="2">
        <f t="shared" si="1"/>
        <v>0.33000000000174623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12525</v>
      </c>
      <c r="D74" s="1">
        <f>'PR-RAS'!E78</f>
        <v>11150</v>
      </c>
      <c r="E74" s="1">
        <v>0</v>
      </c>
      <c r="F74" s="1">
        <v>0</v>
      </c>
      <c r="G74" s="2">
        <f t="shared" si="0"/>
        <v>2542.2249999999999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531586</v>
      </c>
      <c r="D75" s="1">
        <f>'PR-RAS'!E79</f>
        <v>48958.67</v>
      </c>
      <c r="E75" s="1">
        <v>0</v>
      </c>
      <c r="F75" s="1">
        <v>0</v>
      </c>
      <c r="G75" s="2">
        <f t="shared" si="0"/>
        <v>46583.247159999992</v>
      </c>
      <c r="H75" s="2">
        <f t="shared" si="1"/>
        <v>0.33000000000174623</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12266</v>
      </c>
      <c r="D102" s="1">
        <f>'PR-RAS'!E106</f>
        <v>17330.7</v>
      </c>
      <c r="E102" s="1">
        <v>0</v>
      </c>
      <c r="F102" s="1">
        <v>0</v>
      </c>
      <c r="G102" s="2">
        <f t="shared" si="0"/>
        <v>4739.6674000000003</v>
      </c>
      <c r="H102" s="2">
        <f t="shared" si="1"/>
        <v>0.2999999999992724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12266</v>
      </c>
      <c r="D108" s="1">
        <f>'PR-RAS'!E112</f>
        <v>17330.7</v>
      </c>
      <c r="E108" s="1">
        <v>0</v>
      </c>
      <c r="F108" s="1">
        <v>0</v>
      </c>
      <c r="G108" s="2">
        <f t="shared" si="0"/>
        <v>5021.2318000000005</v>
      </c>
      <c r="H108" s="2">
        <f t="shared" si="1"/>
        <v>0.2999999999992724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12266</v>
      </c>
      <c r="D113" s="1">
        <f>'PR-RAS'!E117</f>
        <v>17330.7</v>
      </c>
      <c r="E113" s="1">
        <v>0</v>
      </c>
      <c r="F113" s="1">
        <v>0</v>
      </c>
      <c r="G113" s="2">
        <f t="shared" si="0"/>
        <v>5255.8688000000002</v>
      </c>
      <c r="H113" s="2">
        <f t="shared" si="1"/>
        <v>0.2999999999992724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138959</v>
      </c>
      <c r="D120" s="1">
        <f>'PR-RAS'!E124</f>
        <v>411999.72000000003</v>
      </c>
      <c r="E120" s="1">
        <v>0</v>
      </c>
      <c r="F120" s="1">
        <v>0</v>
      </c>
      <c r="G120" s="2">
        <f t="shared" si="0"/>
        <v>114592.05436000001</v>
      </c>
      <c r="H120" s="2">
        <f t="shared" si="1"/>
        <v>0.27999999996973202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120321</v>
      </c>
      <c r="D121" s="1">
        <f>'PR-RAS'!E125</f>
        <v>313956.02</v>
      </c>
      <c r="E121" s="1">
        <v>0</v>
      </c>
      <c r="F121" s="1">
        <v>0</v>
      </c>
      <c r="G121" s="2">
        <f t="shared" si="0"/>
        <v>89787.964800000002</v>
      </c>
      <c r="H121" s="2">
        <f t="shared" si="1"/>
        <v>2.0000000018626451E-2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120321</v>
      </c>
      <c r="D123" s="1">
        <f>'PR-RAS'!E127</f>
        <v>313956.02</v>
      </c>
      <c r="E123" s="1">
        <v>0</v>
      </c>
      <c r="F123" s="1">
        <v>0</v>
      </c>
      <c r="G123" s="2">
        <f t="shared" si="0"/>
        <v>91284.43088</v>
      </c>
      <c r="H123" s="2">
        <f t="shared" si="1"/>
        <v>2.0000000018626451E-2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18638</v>
      </c>
      <c r="D124" s="1">
        <f>'PR-RAS'!E128</f>
        <v>98043.7</v>
      </c>
      <c r="E124" s="1">
        <v>0</v>
      </c>
      <c r="F124" s="1">
        <v>0</v>
      </c>
      <c r="G124" s="2">
        <f t="shared" si="0"/>
        <v>26411.224200000001</v>
      </c>
      <c r="H124" s="2">
        <f t="shared" si="1"/>
        <v>0.30000000000291038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14138</v>
      </c>
      <c r="D125" s="1">
        <f>'PR-RAS'!E129</f>
        <v>34852.6</v>
      </c>
      <c r="E125" s="1">
        <v>0</v>
      </c>
      <c r="F125" s="1">
        <v>0</v>
      </c>
      <c r="G125" s="2">
        <f t="shared" si="0"/>
        <v>10396.5568</v>
      </c>
      <c r="H125" s="2">
        <f t="shared" si="1"/>
        <v>0.40000000000145519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4500</v>
      </c>
      <c r="D126" s="1">
        <f>'PR-RAS'!E130</f>
        <v>63191.1</v>
      </c>
      <c r="E126" s="1">
        <v>0</v>
      </c>
      <c r="F126" s="1">
        <v>0</v>
      </c>
      <c r="G126" s="2">
        <f t="shared" si="0"/>
        <v>16360.275</v>
      </c>
      <c r="H126" s="2">
        <f t="shared" si="1"/>
        <v>9.9999999998544808E-2</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10250365</v>
      </c>
      <c r="D129" s="1">
        <f>'PR-RAS'!E133</f>
        <v>11149880.279999999</v>
      </c>
      <c r="E129" s="1">
        <v>0</v>
      </c>
      <c r="F129" s="1">
        <v>0</v>
      </c>
      <c r="G129" s="2">
        <f t="shared" si="0"/>
        <v>4166416.0716800001</v>
      </c>
      <c r="H129" s="2">
        <f t="shared" si="1"/>
        <v>0.27999999932944775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10250365</v>
      </c>
      <c r="D130" s="1">
        <f>'PR-RAS'!E134</f>
        <v>11149880.279999999</v>
      </c>
      <c r="E130" s="1">
        <v>0</v>
      </c>
      <c r="F130" s="1">
        <v>0</v>
      </c>
      <c r="G130" s="2">
        <f t="shared" si="0"/>
        <v>4198966.1972399997</v>
      </c>
      <c r="H130" s="2">
        <f t="shared" si="1"/>
        <v>0.27999999932944775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10250365</v>
      </c>
      <c r="D131" s="1">
        <f>'PR-RAS'!E135</f>
        <v>11078069.779999999</v>
      </c>
      <c r="E131" s="1">
        <v>0</v>
      </c>
      <c r="F131" s="1">
        <v>0</v>
      </c>
      <c r="G131" s="2">
        <f t="shared" si="0"/>
        <v>4212845.5927999998</v>
      </c>
      <c r="H131" s="2">
        <f t="shared" si="1"/>
        <v>0.22000000067055225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71810.5</v>
      </c>
      <c r="E132" s="1">
        <v>0</v>
      </c>
      <c r="F132" s="1">
        <v>0</v>
      </c>
      <c r="G132" s="2">
        <f t="shared" si="0"/>
        <v>18814.351000000002</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10699065</v>
      </c>
      <c r="D147" s="1">
        <f>'PR-RAS'!E151</f>
        <v>11587062.809999999</v>
      </c>
      <c r="E147" s="1">
        <v>0</v>
      </c>
      <c r="F147" s="1">
        <v>0</v>
      </c>
      <c r="G147" s="2">
        <f t="shared" si="0"/>
        <v>4945485.8305199994</v>
      </c>
      <c r="H147" s="2">
        <f t="shared" si="1"/>
        <v>0.19000000134110451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8850770</v>
      </c>
      <c r="D148" s="1">
        <f>'PR-RAS'!E152</f>
        <v>9004274.0999999996</v>
      </c>
      <c r="E148" s="1">
        <v>0</v>
      </c>
      <c r="F148" s="1">
        <v>0</v>
      </c>
      <c r="G148" s="2">
        <f t="shared" si="0"/>
        <v>3948319.7753999997</v>
      </c>
      <c r="H148" s="2">
        <f t="shared" si="1"/>
        <v>9.999999962747097E-2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7494629</v>
      </c>
      <c r="D149" s="1">
        <f>'PR-RAS'!E153</f>
        <v>7589734.2899999991</v>
      </c>
      <c r="E149" s="1">
        <v>0</v>
      </c>
      <c r="F149" s="1">
        <v>0</v>
      </c>
      <c r="G149" s="2">
        <f t="shared" si="0"/>
        <v>3355766.4418399995</v>
      </c>
      <c r="H149" s="2">
        <f t="shared" si="1"/>
        <v>0.28999999910593033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6021823</v>
      </c>
      <c r="D150" s="1">
        <f>'PR-RAS'!E154</f>
        <v>6150917.3099999996</v>
      </c>
      <c r="E150" s="1">
        <v>0</v>
      </c>
      <c r="F150" s="1">
        <v>0</v>
      </c>
      <c r="G150" s="2">
        <f t="shared" si="0"/>
        <v>2730224.9853799995</v>
      </c>
      <c r="H150" s="2">
        <f t="shared" si="1"/>
        <v>0.30999999959021807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77637</v>
      </c>
      <c r="D152" s="1">
        <f>'PR-RAS'!E156</f>
        <v>61524.47</v>
      </c>
      <c r="E152" s="1">
        <v>0</v>
      </c>
      <c r="F152" s="1">
        <v>0</v>
      </c>
      <c r="G152" s="2">
        <f t="shared" si="0"/>
        <v>30303.576939999999</v>
      </c>
      <c r="H152" s="2">
        <f t="shared" si="1"/>
        <v>0.47000000000116415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1395169</v>
      </c>
      <c r="D153" s="1">
        <f>'PR-RAS'!E157</f>
        <v>1377292.51</v>
      </c>
      <c r="E153" s="1">
        <v>0</v>
      </c>
      <c r="F153" s="1">
        <v>0</v>
      </c>
      <c r="G153" s="2">
        <f t="shared" si="0"/>
        <v>630762.61103999999</v>
      </c>
      <c r="H153" s="2">
        <f t="shared" si="1"/>
        <v>0.48999999999068677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291191</v>
      </c>
      <c r="D154" s="1">
        <f>'PR-RAS'!E158</f>
        <v>321386.34000000003</v>
      </c>
      <c r="E154" s="1">
        <v>0</v>
      </c>
      <c r="F154" s="1">
        <v>0</v>
      </c>
      <c r="G154" s="2">
        <f t="shared" si="0"/>
        <v>142896.44304000001</v>
      </c>
      <c r="H154" s="2">
        <f t="shared" si="1"/>
        <v>0.34000000002561137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1064950</v>
      </c>
      <c r="D155" s="1">
        <f>'PR-RAS'!E159</f>
        <v>1093153.47</v>
      </c>
      <c r="E155" s="1">
        <v>0</v>
      </c>
      <c r="F155" s="1">
        <v>0</v>
      </c>
      <c r="G155" s="2">
        <f t="shared" si="0"/>
        <v>500693.56875999999</v>
      </c>
      <c r="H155" s="2">
        <f t="shared" si="1"/>
        <v>0.46999999997206032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1064950</v>
      </c>
      <c r="D157" s="1">
        <f>'PR-RAS'!E161</f>
        <v>1093153.47</v>
      </c>
      <c r="E157" s="1">
        <v>0</v>
      </c>
      <c r="F157" s="1">
        <v>0</v>
      </c>
      <c r="G157" s="2">
        <f t="shared" si="0"/>
        <v>507196.08263999998</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1731353</v>
      </c>
      <c r="D159" s="1">
        <f>'PR-RAS'!E163</f>
        <v>2462136.3499999996</v>
      </c>
      <c r="E159" s="1">
        <v>0</v>
      </c>
      <c r="F159" s="1">
        <v>0</v>
      </c>
      <c r="G159" s="2">
        <f t="shared" si="0"/>
        <v>1051588.8605999998</v>
      </c>
      <c r="H159" s="2">
        <f t="shared" si="1"/>
        <v>0.34999999962747097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350047</v>
      </c>
      <c r="D160" s="1">
        <f>'PR-RAS'!E164</f>
        <v>471080.31</v>
      </c>
      <c r="E160" s="1">
        <v>0</v>
      </c>
      <c r="F160" s="1">
        <v>0</v>
      </c>
      <c r="G160" s="2">
        <f t="shared" si="0"/>
        <v>205461.01158000002</v>
      </c>
      <c r="H160" s="2">
        <f t="shared" si="1"/>
        <v>0.30999999999767169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125698</v>
      </c>
      <c r="D161" s="1">
        <f>'PR-RAS'!E165</f>
        <v>239347.51</v>
      </c>
      <c r="E161" s="1">
        <v>0</v>
      </c>
      <c r="F161" s="1">
        <v>0</v>
      </c>
      <c r="G161" s="2">
        <f t="shared" si="0"/>
        <v>96702.883200000011</v>
      </c>
      <c r="H161" s="2">
        <f t="shared" si="1"/>
        <v>0.48999999999068677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201431</v>
      </c>
      <c r="D162" s="1">
        <f>'PR-RAS'!E166</f>
        <v>215760.3</v>
      </c>
      <c r="E162" s="1">
        <v>0</v>
      </c>
      <c r="F162" s="1">
        <v>0</v>
      </c>
      <c r="G162" s="2">
        <f t="shared" si="0"/>
        <v>101905.20759999999</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22918</v>
      </c>
      <c r="D163" s="1">
        <f>'PR-RAS'!E167</f>
        <v>15972.5</v>
      </c>
      <c r="E163" s="1">
        <v>0</v>
      </c>
      <c r="F163" s="1">
        <v>0</v>
      </c>
      <c r="G163" s="2">
        <f t="shared" si="0"/>
        <v>8887.8060000000005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792980</v>
      </c>
      <c r="D165" s="1">
        <f>'PR-RAS'!E169</f>
        <v>1402231.14</v>
      </c>
      <c r="E165" s="1">
        <v>0</v>
      </c>
      <c r="F165" s="1">
        <v>0</v>
      </c>
      <c r="G165" s="2">
        <f t="shared" si="0"/>
        <v>589980.53391999996</v>
      </c>
      <c r="H165" s="2">
        <f t="shared" si="1"/>
        <v>0.13999999989755452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52711</v>
      </c>
      <c r="D166" s="1">
        <f>'PR-RAS'!E170</f>
        <v>47372.67</v>
      </c>
      <c r="E166" s="1">
        <v>0</v>
      </c>
      <c r="F166" s="1">
        <v>0</v>
      </c>
      <c r="G166" s="2">
        <f t="shared" si="0"/>
        <v>24330.2961</v>
      </c>
      <c r="H166" s="2">
        <f t="shared" si="1"/>
        <v>0.33000000000174623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181364</v>
      </c>
      <c r="D167" s="1">
        <f>'PR-RAS'!E171</f>
        <v>227795.83</v>
      </c>
      <c r="E167" s="1">
        <v>0</v>
      </c>
      <c r="F167" s="1">
        <v>0</v>
      </c>
      <c r="G167" s="2">
        <f t="shared" si="0"/>
        <v>105734.63956</v>
      </c>
      <c r="H167" s="2">
        <f t="shared" si="1"/>
        <v>0.17000000001280569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462600</v>
      </c>
      <c r="D168" s="1">
        <f>'PR-RAS'!E172</f>
        <v>1053070.29</v>
      </c>
      <c r="E168" s="1">
        <v>0</v>
      </c>
      <c r="F168" s="1">
        <v>0</v>
      </c>
      <c r="G168" s="2">
        <f t="shared" si="0"/>
        <v>428979.67686000007</v>
      </c>
      <c r="H168" s="2">
        <f t="shared" si="1"/>
        <v>0.2900000000372529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71878</v>
      </c>
      <c r="D169" s="1">
        <f>'PR-RAS'!E173</f>
        <v>23550.91</v>
      </c>
      <c r="E169" s="1">
        <v>0</v>
      </c>
      <c r="F169" s="1">
        <v>0</v>
      </c>
      <c r="G169" s="2">
        <f t="shared" si="0"/>
        <v>19988.609760000003</v>
      </c>
      <c r="H169" s="2">
        <f t="shared" si="1"/>
        <v>9.0000000000145519E-2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15284</v>
      </c>
      <c r="D170" s="1">
        <f>'PR-RAS'!E174</f>
        <v>43056.04</v>
      </c>
      <c r="E170" s="1">
        <v>0</v>
      </c>
      <c r="F170" s="1">
        <v>0</v>
      </c>
      <c r="G170" s="2">
        <f t="shared" si="0"/>
        <v>17135.937520000003</v>
      </c>
      <c r="H170" s="2">
        <f t="shared" si="1"/>
        <v>4.0000000000873115E-2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9143</v>
      </c>
      <c r="D172" s="1">
        <f>'PR-RAS'!E176</f>
        <v>7385.4</v>
      </c>
      <c r="E172" s="1">
        <v>0</v>
      </c>
      <c r="F172" s="1">
        <v>0</v>
      </c>
      <c r="G172" s="2">
        <f t="shared" si="0"/>
        <v>4089.2598000000003</v>
      </c>
      <c r="H172" s="2">
        <f t="shared" si="1"/>
        <v>0.3999999999996362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572998</v>
      </c>
      <c r="D173" s="1">
        <f>'PR-RAS'!E177</f>
        <v>573232.74999999988</v>
      </c>
      <c r="E173" s="1">
        <v>0</v>
      </c>
      <c r="F173" s="1">
        <v>0</v>
      </c>
      <c r="G173" s="2">
        <f t="shared" si="0"/>
        <v>295747.72199999995</v>
      </c>
      <c r="H173" s="2">
        <f t="shared" si="1"/>
        <v>0.25000000011641532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59676</v>
      </c>
      <c r="D174" s="1">
        <f>'PR-RAS'!E178</f>
        <v>55878.67</v>
      </c>
      <c r="E174" s="1">
        <v>0</v>
      </c>
      <c r="F174" s="1">
        <v>0</v>
      </c>
      <c r="G174" s="2">
        <f t="shared" si="0"/>
        <v>29657.967819999998</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132494</v>
      </c>
      <c r="D175" s="1">
        <f>'PR-RAS'!E179</f>
        <v>114819.76</v>
      </c>
      <c r="E175" s="1">
        <v>0</v>
      </c>
      <c r="F175" s="1">
        <v>0</v>
      </c>
      <c r="G175" s="2">
        <f t="shared" si="0"/>
        <v>63011.232479999999</v>
      </c>
      <c r="H175" s="2">
        <f t="shared" si="1"/>
        <v>0.24000000000523869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28233</v>
      </c>
      <c r="D176" s="1">
        <f>'PR-RAS'!E180</f>
        <v>21958</v>
      </c>
      <c r="E176" s="1">
        <v>0</v>
      </c>
      <c r="F176" s="1">
        <v>0</v>
      </c>
      <c r="G176" s="2">
        <f t="shared" si="0"/>
        <v>12626.074999999999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90994</v>
      </c>
      <c r="D177" s="1">
        <f>'PR-RAS'!E181</f>
        <v>103478.67</v>
      </c>
      <c r="E177" s="1">
        <v>0</v>
      </c>
      <c r="F177" s="1">
        <v>0</v>
      </c>
      <c r="G177" s="2">
        <f t="shared" si="0"/>
        <v>52439.435839999991</v>
      </c>
      <c r="H177" s="2">
        <f t="shared" si="1"/>
        <v>0.33000000000174623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170447</v>
      </c>
      <c r="D178" s="1">
        <f>'PR-RAS'!E182</f>
        <v>189045.76000000001</v>
      </c>
      <c r="E178" s="1">
        <v>0</v>
      </c>
      <c r="F178" s="1">
        <v>0</v>
      </c>
      <c r="G178" s="2">
        <f t="shared" si="0"/>
        <v>97091.318039999998</v>
      </c>
      <c r="H178" s="2">
        <f t="shared" si="1"/>
        <v>0.23999999999068677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13545</v>
      </c>
      <c r="D179" s="1">
        <f>'PR-RAS'!E183</f>
        <v>10191.67</v>
      </c>
      <c r="E179" s="1">
        <v>0</v>
      </c>
      <c r="F179" s="1">
        <v>0</v>
      </c>
      <c r="G179" s="2">
        <f t="shared" si="0"/>
        <v>6039.2445199999993</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59458</v>
      </c>
      <c r="D180" s="1">
        <f>'PR-RAS'!E184</f>
        <v>59167.88</v>
      </c>
      <c r="E180" s="1">
        <v>0</v>
      </c>
      <c r="F180" s="1">
        <v>0</v>
      </c>
      <c r="G180" s="2">
        <f t="shared" si="0"/>
        <v>31825.083040000001</v>
      </c>
      <c r="H180" s="2">
        <f t="shared" si="1"/>
        <v>0.12000000000261934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2887</v>
      </c>
      <c r="D181" s="1">
        <f>'PR-RAS'!E185</f>
        <v>3768.75</v>
      </c>
      <c r="E181" s="1">
        <v>0</v>
      </c>
      <c r="F181" s="1">
        <v>0</v>
      </c>
      <c r="G181" s="2">
        <f t="shared" si="0"/>
        <v>1876.4099999999999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15264</v>
      </c>
      <c r="D182" s="1">
        <f>'PR-RAS'!E186</f>
        <v>14923.59</v>
      </c>
      <c r="E182" s="1">
        <v>0</v>
      </c>
      <c r="F182" s="1">
        <v>0</v>
      </c>
      <c r="G182" s="2">
        <f t="shared" si="0"/>
        <v>8165.1235799999995</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15328</v>
      </c>
      <c r="D184" s="1">
        <f>'PR-RAS'!E188</f>
        <v>15592.15</v>
      </c>
      <c r="E184" s="1">
        <v>0</v>
      </c>
      <c r="F184" s="1">
        <v>0</v>
      </c>
      <c r="G184" s="2">
        <f t="shared" si="0"/>
        <v>8511.7509000000009</v>
      </c>
      <c r="H184" s="2">
        <f t="shared" si="1"/>
        <v>0.1499999999996362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9962</v>
      </c>
      <c r="D186" s="1">
        <f>'PR-RAS'!E190</f>
        <v>9115.67</v>
      </c>
      <c r="E186" s="1">
        <v>0</v>
      </c>
      <c r="F186" s="1">
        <v>0</v>
      </c>
      <c r="G186" s="2">
        <f t="shared" si="0"/>
        <v>5215.7678999999998</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1395</v>
      </c>
      <c r="D187" s="1">
        <f>'PR-RAS'!E191</f>
        <v>93.98</v>
      </c>
      <c r="E187" s="1">
        <v>0</v>
      </c>
      <c r="F187" s="1">
        <v>0</v>
      </c>
      <c r="G187" s="2">
        <f t="shared" si="0"/>
        <v>294.43056000000001</v>
      </c>
      <c r="H187" s="2">
        <f t="shared" si="1"/>
        <v>1.9999999999996021E-2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2877</v>
      </c>
      <c r="D188" s="1">
        <f>'PR-RAS'!E192</f>
        <v>4795</v>
      </c>
      <c r="E188" s="1">
        <v>0</v>
      </c>
      <c r="F188" s="1">
        <v>0</v>
      </c>
      <c r="G188" s="2">
        <f t="shared" si="0"/>
        <v>2331.3290000000002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1094</v>
      </c>
      <c r="D191" s="1">
        <f>'PR-RAS'!E195</f>
        <v>1587.5</v>
      </c>
      <c r="E191" s="1">
        <v>0</v>
      </c>
      <c r="F191" s="1">
        <v>0</v>
      </c>
      <c r="G191" s="2">
        <f t="shared" si="0"/>
        <v>811.11</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4618</v>
      </c>
      <c r="D192" s="1">
        <f>'PR-RAS'!E196</f>
        <v>5593.6900000000005</v>
      </c>
      <c r="E192" s="1">
        <v>0</v>
      </c>
      <c r="F192" s="1">
        <v>0</v>
      </c>
      <c r="G192" s="2">
        <f t="shared" si="0"/>
        <v>3018.8275800000001</v>
      </c>
      <c r="H192" s="2">
        <f t="shared" si="1"/>
        <v>0.30999999999949068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4618</v>
      </c>
      <c r="D206" s="1">
        <f>'PR-RAS'!E210</f>
        <v>5593.6900000000005</v>
      </c>
      <c r="E206" s="1">
        <v>0</v>
      </c>
      <c r="F206" s="1">
        <v>0</v>
      </c>
      <c r="G206" s="2">
        <f t="shared" si="0"/>
        <v>3240.1028999999999</v>
      </c>
      <c r="H206" s="2">
        <f t="shared" si="1"/>
        <v>0.30999999999949068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4618</v>
      </c>
      <c r="D207" s="1">
        <f>'PR-RAS'!E211</f>
        <v>5314.72</v>
      </c>
      <c r="E207" s="1">
        <v>0</v>
      </c>
      <c r="F207" s="1">
        <v>0</v>
      </c>
      <c r="G207" s="2">
        <f t="shared" si="0"/>
        <v>3140.97264</v>
      </c>
      <c r="H207" s="2">
        <f t="shared" si="1"/>
        <v>0.27999999999974534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278.97000000000003</v>
      </c>
      <c r="E209" s="1">
        <v>0</v>
      </c>
      <c r="F209" s="1">
        <v>0</v>
      </c>
      <c r="G209" s="2">
        <f t="shared" si="0"/>
        <v>116.05152000000001</v>
      </c>
      <c r="H209" s="2">
        <f t="shared" si="1"/>
        <v>2.9999999999972715E-2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112324</v>
      </c>
      <c r="D248" s="1">
        <f>'PR-RAS'!E252</f>
        <v>115058.67</v>
      </c>
      <c r="E248" s="1">
        <v>0</v>
      </c>
      <c r="F248" s="1">
        <v>0</v>
      </c>
      <c r="G248" s="2">
        <f t="shared" si="0"/>
        <v>84583.010979999992</v>
      </c>
      <c r="H248" s="2">
        <f t="shared" si="1"/>
        <v>0.33000000000174623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112324</v>
      </c>
      <c r="D255" s="1">
        <f>'PR-RAS'!E259</f>
        <v>115058.67</v>
      </c>
      <c r="E255" s="1">
        <v>0</v>
      </c>
      <c r="F255" s="1">
        <v>0</v>
      </c>
      <c r="G255" s="2">
        <f t="shared" si="0"/>
        <v>86980.100359999997</v>
      </c>
      <c r="H255" s="2">
        <f t="shared" si="1"/>
        <v>0.33000000000174623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14900</v>
      </c>
      <c r="D256" s="1">
        <f>'PR-RAS'!E260</f>
        <v>20202.8</v>
      </c>
      <c r="E256" s="1">
        <v>0</v>
      </c>
      <c r="F256" s="1">
        <v>0</v>
      </c>
      <c r="G256" s="2">
        <f t="shared" si="0"/>
        <v>14102.928</v>
      </c>
      <c r="H256" s="2">
        <f t="shared" si="1"/>
        <v>0.2000000000007276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97424</v>
      </c>
      <c r="D257" s="1">
        <f>'PR-RAS'!E261</f>
        <v>94855.87</v>
      </c>
      <c r="E257" s="1">
        <v>0</v>
      </c>
      <c r="F257" s="1">
        <v>0</v>
      </c>
      <c r="G257" s="2">
        <f t="shared" si="0"/>
        <v>73506.74944</v>
      </c>
      <c r="H257" s="2">
        <f t="shared" si="1"/>
        <v>0.13000000000465661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10699065</v>
      </c>
      <c r="D285" s="1">
        <f>'PR-RAS'!E289</f>
        <v>11587062.809999999</v>
      </c>
      <c r="E285" s="1">
        <v>0</v>
      </c>
      <c r="F285" s="1">
        <v>0</v>
      </c>
      <c r="G285" s="2">
        <f t="shared" si="0"/>
        <v>9619986.1360799987</v>
      </c>
      <c r="H285" s="2">
        <f t="shared" si="1"/>
        <v>0.19000000134110451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346589</v>
      </c>
      <c r="D286" s="1">
        <f>'PR-RAS'!E290</f>
        <v>556424.21000000089</v>
      </c>
      <c r="E286" s="1">
        <v>0</v>
      </c>
      <c r="F286" s="1">
        <v>0</v>
      </c>
      <c r="G286" s="2">
        <f t="shared" si="0"/>
        <v>415939.66470000049</v>
      </c>
      <c r="H286" s="2">
        <f t="shared" si="1"/>
        <v>0.21000000089406967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648729</v>
      </c>
      <c r="D288" s="1">
        <f>'PR-RAS'!E292</f>
        <v>217315.16</v>
      </c>
      <c r="E288" s="1">
        <v>0</v>
      </c>
      <c r="F288" s="1">
        <v>0</v>
      </c>
      <c r="G288" s="2">
        <f t="shared" si="0"/>
        <v>310924.12484</v>
      </c>
      <c r="H288" s="2">
        <f t="shared" si="1"/>
        <v>0.16000000000349246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68476</v>
      </c>
      <c r="D290" s="1">
        <f>'PR-RAS'!E294</f>
        <v>144855.62</v>
      </c>
      <c r="E290" s="1">
        <v>0</v>
      </c>
      <c r="F290" s="1">
        <v>0</v>
      </c>
      <c r="G290" s="2">
        <f t="shared" si="0"/>
        <v>103516.11235999998</v>
      </c>
      <c r="H290" s="2">
        <f t="shared" si="1"/>
        <v>0.38000000000465661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62683</v>
      </c>
      <c r="D291" s="1">
        <f>'PR-RAS'!E295</f>
        <v>139592.98000000001</v>
      </c>
      <c r="E291" s="1">
        <v>0</v>
      </c>
      <c r="F291" s="1">
        <v>0</v>
      </c>
      <c r="G291" s="2">
        <f t="shared" si="0"/>
        <v>99141.998399999997</v>
      </c>
      <c r="H291" s="2">
        <f t="shared" si="1"/>
        <v>1.9999999989522621E-2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550939</v>
      </c>
      <c r="D345" s="1">
        <f>'PR-RAS'!E350</f>
        <v>716498.22000000009</v>
      </c>
      <c r="E345" s="1">
        <v>0</v>
      </c>
      <c r="F345" s="1">
        <v>0</v>
      </c>
      <c r="G345" s="2">
        <f t="shared" si="0"/>
        <v>682473.79136000003</v>
      </c>
      <c r="H345" s="2">
        <f t="shared" si="1"/>
        <v>0.22000000008847564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4375</v>
      </c>
      <c r="D346" s="1">
        <f>'PR-RAS'!E351</f>
        <v>0</v>
      </c>
      <c r="E346" s="1">
        <v>0</v>
      </c>
      <c r="F346" s="1">
        <v>0</v>
      </c>
      <c r="G346" s="2">
        <f t="shared" si="0"/>
        <v>1509.3749999999998</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4375</v>
      </c>
      <c r="D351" s="1">
        <f>'PR-RAS'!E356</f>
        <v>0</v>
      </c>
      <c r="E351" s="1">
        <v>0</v>
      </c>
      <c r="F351" s="1">
        <v>0</v>
      </c>
      <c r="G351" s="2">
        <f t="shared" si="0"/>
        <v>1531.25</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4375</v>
      </c>
      <c r="D357" s="1">
        <f>'PR-RAS'!E362</f>
        <v>0</v>
      </c>
      <c r="E357" s="1">
        <v>0</v>
      </c>
      <c r="F357" s="1">
        <v>0</v>
      </c>
      <c r="G357" s="2">
        <f t="shared" si="0"/>
        <v>1557.5</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6567</v>
      </c>
      <c r="D358" s="1">
        <f>'PR-RAS'!E363</f>
        <v>649688.06000000006</v>
      </c>
      <c r="E358" s="1">
        <v>0</v>
      </c>
      <c r="F358" s="1">
        <v>0</v>
      </c>
      <c r="G358" s="2">
        <f t="shared" si="0"/>
        <v>466221.69384000002</v>
      </c>
      <c r="H358" s="2">
        <f t="shared" si="1"/>
        <v>6.0000000055879354E-2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6567</v>
      </c>
      <c r="D364" s="1">
        <f>'PR-RAS'!E369</f>
        <v>649688.06000000006</v>
      </c>
      <c r="E364" s="1">
        <v>0</v>
      </c>
      <c r="F364" s="1">
        <v>0</v>
      </c>
      <c r="G364" s="2">
        <f t="shared" si="0"/>
        <v>474057.35256000003</v>
      </c>
      <c r="H364" s="2">
        <f t="shared" si="1"/>
        <v>6.0000000055879354E-2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246723.24</v>
      </c>
      <c r="E365" s="1">
        <v>0</v>
      </c>
      <c r="F365" s="1">
        <v>0</v>
      </c>
      <c r="G365" s="2">
        <f t="shared" si="0"/>
        <v>179614.51871999999</v>
      </c>
      <c r="H365" s="2">
        <f t="shared" si="1"/>
        <v>0.23999999999068677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6567</v>
      </c>
      <c r="D371" s="1">
        <f>'PR-RAS'!E376</f>
        <v>402964.82</v>
      </c>
      <c r="E371" s="1">
        <v>0</v>
      </c>
      <c r="F371" s="1">
        <v>0</v>
      </c>
      <c r="G371" s="2">
        <f t="shared" si="0"/>
        <v>300623.75679999997</v>
      </c>
      <c r="H371" s="2">
        <f t="shared" si="1"/>
        <v>0.17999999999301508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539997</v>
      </c>
      <c r="D397" s="1">
        <f>'PR-RAS'!E402</f>
        <v>66810.16</v>
      </c>
      <c r="E397" s="1">
        <v>0</v>
      </c>
      <c r="F397" s="1">
        <v>0</v>
      </c>
      <c r="G397" s="2">
        <f t="shared" si="0"/>
        <v>266752.45872000005</v>
      </c>
      <c r="H397" s="2">
        <f t="shared" si="1"/>
        <v>0.16000000000349246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539997</v>
      </c>
      <c r="D398" s="1">
        <f>'PR-RAS'!E403</f>
        <v>66810.16</v>
      </c>
      <c r="E398" s="1">
        <v>0</v>
      </c>
      <c r="F398" s="1">
        <v>0</v>
      </c>
      <c r="G398" s="2">
        <f t="shared" si="0"/>
        <v>267426.07604000001</v>
      </c>
      <c r="H398" s="2">
        <f t="shared" si="1"/>
        <v>0.16000000000349246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550939</v>
      </c>
      <c r="D403" s="1">
        <f>'PR-RAS'!E408</f>
        <v>716498.22000000009</v>
      </c>
      <c r="E403" s="1">
        <v>0</v>
      </c>
      <c r="F403" s="1">
        <v>0</v>
      </c>
      <c r="G403" s="2">
        <f t="shared" si="0"/>
        <v>797542.04688000015</v>
      </c>
      <c r="H403" s="2">
        <f t="shared" si="1"/>
        <v>0.22000000008847564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11045654</v>
      </c>
      <c r="D407" s="1">
        <f>'PR-RAS'!E412</f>
        <v>12143487.02</v>
      </c>
      <c r="E407" s="1">
        <v>0</v>
      </c>
      <c r="F407" s="1">
        <v>0</v>
      </c>
      <c r="G407" s="2">
        <f t="shared" si="0"/>
        <v>14345046.984240001</v>
      </c>
      <c r="H407" s="2">
        <f t="shared" si="1"/>
        <v>1.9999999552965164E-2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11250004</v>
      </c>
      <c r="D408" s="1">
        <f>'PR-RAS'!E413</f>
        <v>12303561.029999999</v>
      </c>
      <c r="E408" s="1">
        <v>0</v>
      </c>
      <c r="F408" s="1">
        <v>0</v>
      </c>
      <c r="G408" s="2">
        <f t="shared" si="0"/>
        <v>14593850.30642</v>
      </c>
      <c r="H408" s="2">
        <f t="shared" si="1"/>
        <v>2.9999999329447746E-2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0"/>
        <v>0</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204350</v>
      </c>
      <c r="D410" s="1">
        <f>'PR-RAS'!E415</f>
        <v>160074.00999999978</v>
      </c>
      <c r="E410" s="1">
        <v>0</v>
      </c>
      <c r="F410" s="1">
        <v>0</v>
      </c>
      <c r="G410" s="2">
        <f t="shared" si="0"/>
        <v>214519.6901799998</v>
      </c>
      <c r="H410" s="2">
        <f t="shared" si="1"/>
        <v>9.9999997764825821E-3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648729</v>
      </c>
      <c r="D411" s="1">
        <f>'PR-RAS'!E416</f>
        <v>217315.16</v>
      </c>
      <c r="E411" s="1">
        <v>0</v>
      </c>
      <c r="F411" s="1">
        <v>0</v>
      </c>
      <c r="G411" s="2">
        <f t="shared" si="0"/>
        <v>444177.32120000001</v>
      </c>
      <c r="H411" s="2">
        <f t="shared" si="1"/>
        <v>0.16000000000349246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68476</v>
      </c>
      <c r="D413" s="1">
        <f>'PR-RAS'!E418</f>
        <v>144855.62</v>
      </c>
      <c r="E413" s="1">
        <v>0</v>
      </c>
      <c r="F413" s="1">
        <v>0</v>
      </c>
      <c r="G413" s="2">
        <f t="shared" si="0"/>
        <v>147573.14288</v>
      </c>
      <c r="H413" s="2">
        <f t="shared" si="1"/>
        <v>0.38000000000465661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11045654</v>
      </c>
      <c r="D633" s="1">
        <f>'PR-RAS'!E639</f>
        <v>12143487.02</v>
      </c>
      <c r="E633" s="1">
        <v>0</v>
      </c>
      <c r="F633" s="1">
        <v>0</v>
      </c>
      <c r="G633" s="2">
        <f t="shared" si="0"/>
        <v>22330220.92128</v>
      </c>
      <c r="H633" s="2">
        <f t="shared" si="1"/>
        <v>1.9999999552965164E-2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11250004</v>
      </c>
      <c r="D634" s="1">
        <f>'PR-RAS'!E640</f>
        <v>12303561.029999999</v>
      </c>
      <c r="E634" s="1">
        <v>0</v>
      </c>
      <c r="F634" s="1">
        <v>0</v>
      </c>
      <c r="G634" s="2">
        <f t="shared" si="0"/>
        <v>22697560.795980003</v>
      </c>
      <c r="H634" s="2">
        <f t="shared" si="1"/>
        <v>2.9999999329447746E-2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0"/>
        <v>0</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204350</v>
      </c>
      <c r="D636" s="1">
        <f>'PR-RAS'!E642</f>
        <v>160074.00999999978</v>
      </c>
      <c r="E636" s="1">
        <v>0</v>
      </c>
      <c r="F636" s="1">
        <v>0</v>
      </c>
      <c r="G636" s="2">
        <f t="shared" si="0"/>
        <v>333056.24269999971</v>
      </c>
      <c r="H636" s="2">
        <f t="shared" si="1"/>
        <v>9.9999997764825821E-3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648729</v>
      </c>
      <c r="D637" s="1">
        <f>'PR-RAS'!E643</f>
        <v>217315.16</v>
      </c>
      <c r="E637" s="1">
        <v>0</v>
      </c>
      <c r="F637" s="1">
        <v>0</v>
      </c>
      <c r="G637" s="2">
        <f t="shared" si="0"/>
        <v>689016.52752</v>
      </c>
      <c r="H637" s="2">
        <f t="shared" si="1"/>
        <v>0.16000000000349246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444379</v>
      </c>
      <c r="D639" s="1">
        <f>'PR-RAS'!E645</f>
        <v>57241.150000000227</v>
      </c>
      <c r="E639" s="1">
        <v>0</v>
      </c>
      <c r="F639" s="1">
        <v>0</v>
      </c>
      <c r="G639" s="2">
        <f t="shared" si="0"/>
        <v>356553.50940000033</v>
      </c>
      <c r="H639" s="2">
        <f t="shared" si="1"/>
        <v>0.15000000022700988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1469522</v>
      </c>
      <c r="D641" s="1">
        <f>'PR-RAS'!E647</f>
        <v>1581988.85</v>
      </c>
      <c r="E641" s="1">
        <v>0</v>
      </c>
      <c r="F641" s="1">
        <v>0</v>
      </c>
      <c r="G641" s="2">
        <f t="shared" si="0"/>
        <v>2965439.8080000002</v>
      </c>
      <c r="H641" s="2">
        <f t="shared" si="1"/>
        <v>0.14999999990686774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696115</v>
      </c>
      <c r="D642" s="1">
        <f>'PR-RAS'!E649</f>
        <v>405683.96</v>
      </c>
      <c r="E642" s="1">
        <v>0</v>
      </c>
      <c r="F642" s="1">
        <v>0</v>
      </c>
      <c r="G642" s="2">
        <f t="shared" si="0"/>
        <v>966296.55171999999</v>
      </c>
      <c r="H642" s="2">
        <f t="shared" si="1"/>
        <v>3.9999999979045242E-2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569343</v>
      </c>
      <c r="D643" s="1">
        <f>'PR-RAS'!E650</f>
        <v>1389285.5</v>
      </c>
      <c r="E643" s="1">
        <v>0</v>
      </c>
      <c r="F643" s="1">
        <v>0</v>
      </c>
      <c r="G643" s="2">
        <f t="shared" si="0"/>
        <v>2149360.7880000002</v>
      </c>
      <c r="H643" s="2">
        <f t="shared" si="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680449</v>
      </c>
      <c r="D644" s="1">
        <f>'PR-RAS'!E651</f>
        <v>1682829.06</v>
      </c>
      <c r="E644" s="1">
        <v>0</v>
      </c>
      <c r="F644" s="1">
        <v>0</v>
      </c>
      <c r="G644" s="2">
        <f t="shared" si="0"/>
        <v>2601646.8781600003</v>
      </c>
      <c r="H644" s="2">
        <f t="shared" si="1"/>
        <v>6.0000000055879354E-2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585009</v>
      </c>
      <c r="D645" s="1">
        <f>'PR-RAS'!E652</f>
        <v>112140.39999999991</v>
      </c>
      <c r="E645" s="1">
        <v>0</v>
      </c>
      <c r="F645" s="1">
        <v>0</v>
      </c>
      <c r="G645" s="2">
        <f t="shared" si="0"/>
        <v>521182.63119999989</v>
      </c>
      <c r="H645" s="2">
        <f t="shared" si="1"/>
        <v>0.39999999990686774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139</v>
      </c>
      <c r="D647" s="1">
        <f>'PR-RAS'!E654</f>
        <v>146</v>
      </c>
      <c r="E647" s="1">
        <v>0</v>
      </c>
      <c r="F647" s="1">
        <v>0</v>
      </c>
      <c r="G647" s="2">
        <f t="shared" si="0"/>
        <v>278.42599999999999</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127</v>
      </c>
      <c r="D649" s="1">
        <f>'PR-RAS'!E656</f>
        <v>128</v>
      </c>
      <c r="E649" s="1">
        <v>0</v>
      </c>
      <c r="F649" s="1">
        <v>0</v>
      </c>
      <c r="G649" s="2">
        <f t="shared" si="0"/>
        <v>248.184</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2000</v>
      </c>
      <c r="D669" s="1">
        <f>'PR-RAS'!E676</f>
        <v>1760</v>
      </c>
      <c r="E669" s="1">
        <v>0</v>
      </c>
      <c r="F669" s="1">
        <v>0</v>
      </c>
      <c r="G669" s="2">
        <f t="shared" si="0"/>
        <v>3687.36</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12266</v>
      </c>
      <c r="D703" s="1">
        <f>'PR-RAS'!E710</f>
        <v>17330.7</v>
      </c>
      <c r="E703" s="1">
        <v>0</v>
      </c>
      <c r="F703" s="1">
        <v>0</v>
      </c>
      <c r="G703" s="2">
        <f t="shared" si="0"/>
        <v>32943.034800000001</v>
      </c>
      <c r="H703" s="2">
        <f t="shared" si="1"/>
        <v>0.2999999999992724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37815</v>
      </c>
      <c r="D710" s="1">
        <f>'PR-RAS'!E717</f>
        <v>40642.85</v>
      </c>
      <c r="E710" s="1">
        <v>0</v>
      </c>
      <c r="F710" s="1">
        <v>0</v>
      </c>
      <c r="G710" s="2">
        <f t="shared" si="0"/>
        <v>84442.396299999993</v>
      </c>
      <c r="H710" s="2">
        <f t="shared" si="1"/>
        <v>0.15000000000145519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201431</v>
      </c>
      <c r="D711" s="1">
        <f>'PR-RAS'!E718</f>
        <v>215760.3</v>
      </c>
      <c r="E711" s="1">
        <v>0</v>
      </c>
      <c r="F711" s="1">
        <v>0</v>
      </c>
      <c r="G711" s="2">
        <f t="shared" si="0"/>
        <v>449395.63599999994</v>
      </c>
      <c r="H711" s="2">
        <f t="shared" si="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7980</v>
      </c>
      <c r="D713" s="1">
        <f>'PR-RAS'!E720</f>
        <v>7010.42</v>
      </c>
      <c r="E713" s="1">
        <v>0</v>
      </c>
      <c r="F713" s="1">
        <v>0</v>
      </c>
      <c r="G713" s="2">
        <f t="shared" si="0"/>
        <v>15664.59808</v>
      </c>
      <c r="H713" s="2">
        <f t="shared" si="1"/>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5316</v>
      </c>
      <c r="D715" s="1">
        <f>'PR-RAS'!E722</f>
        <v>0</v>
      </c>
      <c r="E715" s="1">
        <v>0</v>
      </c>
      <c r="F715" s="1">
        <v>0</v>
      </c>
      <c r="G715" s="2">
        <f t="shared" si="0"/>
        <v>3795.6239999999998</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3436</v>
      </c>
      <c r="D719" s="1">
        <f>'PR-RAS'!E726</f>
        <v>3436.2</v>
      </c>
      <c r="E719" s="1">
        <v>0</v>
      </c>
      <c r="F719" s="1">
        <v>0</v>
      </c>
      <c r="G719" s="2">
        <f t="shared" si="0"/>
        <v>7401.4311999999991</v>
      </c>
      <c r="H719" s="2">
        <f t="shared" si="1"/>
        <v>0.1999999999998181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14900</v>
      </c>
      <c r="D809" s="1">
        <f>'PR-RAS'!E816</f>
        <v>20202.8</v>
      </c>
      <c r="E809" s="1">
        <v>0</v>
      </c>
      <c r="F809" s="1">
        <v>0</v>
      </c>
      <c r="G809" s="2">
        <f t="shared" si="0"/>
        <v>44686.924800000001</v>
      </c>
      <c r="H809" s="2">
        <f t="shared" si="1"/>
        <v>0.2000000000007276</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80979</v>
      </c>
      <c r="D817" s="1">
        <f>'PR-RAS'!E824</f>
        <v>48186.59</v>
      </c>
      <c r="E817" s="1">
        <v>0</v>
      </c>
      <c r="F817" s="1">
        <v>0</v>
      </c>
      <c r="G817" s="2">
        <f t="shared" si="0"/>
        <v>144719.37887999997</v>
      </c>
      <c r="H817" s="2">
        <f t="shared" si="1"/>
        <v>0.41000000000349246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16445</v>
      </c>
      <c r="D821" s="1">
        <f>'PR-RAS'!E828</f>
        <v>46669.279999999999</v>
      </c>
      <c r="E821" s="1">
        <v>0</v>
      </c>
      <c r="F821" s="1">
        <v>0</v>
      </c>
      <c r="G821" s="2">
        <f t="shared" si="0"/>
        <v>90022.519199999995</v>
      </c>
      <c r="H821" s="2">
        <f t="shared" si="1"/>
        <v>0.27999999999883585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2329586.7799999998</v>
      </c>
      <c r="D1480" s="6"/>
      <c r="E1480" s="6">
        <v>0</v>
      </c>
      <c r="F1480" s="6">
        <v>0</v>
      </c>
      <c r="G1480" s="7">
        <f t="shared" ref="G1480:G1580" si="25">B1480/1000*C1480</f>
        <v>2329.5867799999996</v>
      </c>
      <c r="H1480" s="7">
        <f t="shared" ref="H1480:H1580" si="26">ABS(C1480-ROUND(C1480,0))</f>
        <v>0.22000000020489097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12827477.059999999</v>
      </c>
      <c r="D1481" s="1">
        <v>0</v>
      </c>
      <c r="E1481" s="1">
        <v>0</v>
      </c>
      <c r="F1481" s="1">
        <v>0</v>
      </c>
      <c r="G1481" s="2">
        <f t="shared" si="25"/>
        <v>25654.954119999999</v>
      </c>
      <c r="H1481" s="2">
        <f t="shared" si="26"/>
        <v>5.9999998658895493E-2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302631.21999999997</v>
      </c>
      <c r="D1482" s="1">
        <v>0</v>
      </c>
      <c r="E1482" s="1">
        <v>0</v>
      </c>
      <c r="F1482" s="1">
        <v>0</v>
      </c>
      <c r="G1482" s="2">
        <f t="shared" si="25"/>
        <v>907.89365999999995</v>
      </c>
      <c r="H1482" s="2">
        <f t="shared" si="26"/>
        <v>0.21999999997206032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11871538.719999999</v>
      </c>
      <c r="D1483" s="1">
        <v>0</v>
      </c>
      <c r="E1483" s="1">
        <v>0</v>
      </c>
      <c r="F1483" s="1">
        <v>0</v>
      </c>
      <c r="G1483" s="2">
        <f t="shared" si="25"/>
        <v>47486.154879999995</v>
      </c>
      <c r="H1483" s="2">
        <f t="shared" si="26"/>
        <v>0.2800000011920929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9367805.5899999999</v>
      </c>
      <c r="D1484" s="1">
        <v>0</v>
      </c>
      <c r="E1484" s="1">
        <v>0</v>
      </c>
      <c r="F1484" s="1">
        <v>0</v>
      </c>
      <c r="G1484" s="2">
        <f t="shared" si="25"/>
        <v>46839.027950000003</v>
      </c>
      <c r="H1484" s="2">
        <f t="shared" si="26"/>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2367895.54</v>
      </c>
      <c r="D1485" s="1">
        <v>0</v>
      </c>
      <c r="E1485" s="1">
        <v>0</v>
      </c>
      <c r="F1485" s="1">
        <v>0</v>
      </c>
      <c r="G1485" s="2">
        <f t="shared" si="25"/>
        <v>14207.373240000001</v>
      </c>
      <c r="H1485" s="2">
        <f t="shared" si="26"/>
        <v>0.4599999999627471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20778.919999999998</v>
      </c>
      <c r="D1486" s="1">
        <v>0</v>
      </c>
      <c r="E1486" s="1">
        <v>0</v>
      </c>
      <c r="F1486" s="1">
        <v>0</v>
      </c>
      <c r="G1486" s="2">
        <f t="shared" si="25"/>
        <v>145.45244</v>
      </c>
      <c r="H1486" s="2">
        <f t="shared" si="26"/>
        <v>8.000000000174623E-2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115058.67</v>
      </c>
      <c r="D1489" s="1">
        <v>0</v>
      </c>
      <c r="E1489" s="1">
        <v>0</v>
      </c>
      <c r="F1489" s="1">
        <v>0</v>
      </c>
      <c r="G1489" s="2">
        <f t="shared" si="25"/>
        <v>1150.5867000000001</v>
      </c>
      <c r="H1489" s="2">
        <f t="shared" si="26"/>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653307.12</v>
      </c>
      <c r="D1492" s="1">
        <v>0</v>
      </c>
      <c r="E1492" s="1">
        <v>0</v>
      </c>
      <c r="F1492" s="1">
        <v>0</v>
      </c>
      <c r="G1492" s="2">
        <f t="shared" si="25"/>
        <v>8492.9925599999988</v>
      </c>
      <c r="H1492" s="2">
        <f t="shared" si="26"/>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12749311.68</v>
      </c>
      <c r="D1499" s="1">
        <v>0</v>
      </c>
      <c r="E1499" s="1">
        <v>0</v>
      </c>
      <c r="F1499" s="1">
        <v>0</v>
      </c>
      <c r="G1499" s="2">
        <f t="shared" si="25"/>
        <v>254986.23360000001</v>
      </c>
      <c r="H1499" s="2">
        <f t="shared" si="26"/>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218567.99</v>
      </c>
      <c r="D1500" s="1">
        <v>0</v>
      </c>
      <c r="E1500" s="1">
        <v>0</v>
      </c>
      <c r="F1500" s="1">
        <v>0</v>
      </c>
      <c r="G1500" s="2">
        <f t="shared" si="25"/>
        <v>4589.9277899999997</v>
      </c>
      <c r="H1500" s="2">
        <f t="shared" si="26"/>
        <v>1.0000000009313226E-2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11877436.57</v>
      </c>
      <c r="D1501" s="1">
        <v>0</v>
      </c>
      <c r="E1501" s="1">
        <v>0</v>
      </c>
      <c r="F1501" s="1">
        <v>0</v>
      </c>
      <c r="G1501" s="2">
        <f t="shared" si="25"/>
        <v>261303.60454</v>
      </c>
      <c r="H1501" s="2">
        <f t="shared" si="26"/>
        <v>0.42999999970197678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9235884.2200000007</v>
      </c>
      <c r="D1502" s="1">
        <v>0</v>
      </c>
      <c r="E1502" s="1">
        <v>0</v>
      </c>
      <c r="F1502" s="1">
        <v>0</v>
      </c>
      <c r="G1502" s="2">
        <f t="shared" si="25"/>
        <v>212425.33706000002</v>
      </c>
      <c r="H1502" s="2">
        <f t="shared" si="26"/>
        <v>0.22000000067055225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2386766.96</v>
      </c>
      <c r="D1503" s="1">
        <v>0</v>
      </c>
      <c r="E1503" s="1">
        <v>0</v>
      </c>
      <c r="F1503" s="1">
        <v>0</v>
      </c>
      <c r="G1503" s="2">
        <f t="shared" si="25"/>
        <v>57282.407039999998</v>
      </c>
      <c r="H1503" s="2">
        <f t="shared" si="26"/>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20778.919999999998</v>
      </c>
      <c r="D1504" s="1">
        <v>0</v>
      </c>
      <c r="E1504" s="1">
        <v>0</v>
      </c>
      <c r="F1504" s="1">
        <v>0</v>
      </c>
      <c r="G1504" s="2">
        <f t="shared" si="25"/>
        <v>519.47299999999996</v>
      </c>
      <c r="H1504" s="2">
        <f t="shared" si="26"/>
        <v>8.000000000174623E-2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110321.82</v>
      </c>
      <c r="D1507" s="1">
        <v>0</v>
      </c>
      <c r="E1507" s="1">
        <v>0</v>
      </c>
      <c r="F1507" s="1">
        <v>0</v>
      </c>
      <c r="G1507" s="2">
        <f t="shared" si="25"/>
        <v>3089.0109600000001</v>
      </c>
      <c r="H1507" s="2">
        <f t="shared" si="26"/>
        <v>0.17999999999301508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123684.65</v>
      </c>
      <c r="D1509" s="1">
        <v>0</v>
      </c>
      <c r="E1509" s="1">
        <v>0</v>
      </c>
      <c r="F1509" s="1">
        <v>0</v>
      </c>
      <c r="G1509" s="2">
        <f t="shared" si="25"/>
        <v>3710.5394999999999</v>
      </c>
      <c r="H1509" s="2">
        <f t="shared" si="26"/>
        <v>0.35000000000582077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653307.12</v>
      </c>
      <c r="D1510" s="1">
        <v>0</v>
      </c>
      <c r="E1510" s="1">
        <v>0</v>
      </c>
      <c r="F1510" s="1">
        <v>0</v>
      </c>
      <c r="G1510" s="2">
        <f t="shared" si="25"/>
        <v>20252.52072</v>
      </c>
      <c r="H1510" s="2">
        <f t="shared" si="26"/>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2407752.1599999983</v>
      </c>
      <c r="D1517" s="1">
        <v>0</v>
      </c>
      <c r="E1517" s="1">
        <v>0</v>
      </c>
      <c r="F1517" s="1">
        <v>0</v>
      </c>
      <c r="G1517" s="2">
        <f t="shared" si="25"/>
        <v>91494.582079999935</v>
      </c>
      <c r="H1517" s="2">
        <f t="shared" si="26"/>
        <v>0.15999999828636646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5260.69</v>
      </c>
      <c r="D1518" s="1">
        <v>0</v>
      </c>
      <c r="E1518" s="1">
        <v>0</v>
      </c>
      <c r="F1518" s="1">
        <v>0</v>
      </c>
      <c r="G1518" s="2">
        <f t="shared" si="25"/>
        <v>205.16690999999997</v>
      </c>
      <c r="H1518" s="2">
        <f t="shared" si="26"/>
        <v>0.31000000000040018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5260.69</v>
      </c>
      <c r="D1524" s="1">
        <v>0</v>
      </c>
      <c r="E1524" s="1">
        <v>0</v>
      </c>
      <c r="F1524" s="1">
        <v>0</v>
      </c>
      <c r="G1524" s="2">
        <f t="shared" si="25"/>
        <v>236.73104999999998</v>
      </c>
      <c r="H1524" s="2">
        <f t="shared" si="26"/>
        <v>0.31000000000040018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5260.69</v>
      </c>
      <c r="D1530" s="1">
        <v>0</v>
      </c>
      <c r="E1530" s="1">
        <v>0</v>
      </c>
      <c r="F1530" s="1">
        <v>0</v>
      </c>
      <c r="G1530" s="2">
        <f t="shared" si="25"/>
        <v>268.29518999999993</v>
      </c>
      <c r="H1530" s="2">
        <f t="shared" si="26"/>
        <v>0.31000000000040018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5260.69</v>
      </c>
      <c r="D1531" s="1">
        <v>0</v>
      </c>
      <c r="E1531" s="1">
        <v>0</v>
      </c>
      <c r="F1531" s="1">
        <v>0</v>
      </c>
      <c r="G1531" s="2">
        <f t="shared" si="25"/>
        <v>273.55587999999995</v>
      </c>
      <c r="H1531" s="2">
        <f t="shared" si="26"/>
        <v>0.31000000000040018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2402491.4699999997</v>
      </c>
      <c r="D1576" s="1">
        <v>0</v>
      </c>
      <c r="E1576" s="1">
        <v>0</v>
      </c>
      <c r="F1576" s="1">
        <v>0</v>
      </c>
      <c r="G1576" s="2">
        <f t="shared" si="25"/>
        <v>233041.67258999997</v>
      </c>
      <c r="H1576" s="2">
        <f t="shared" si="26"/>
        <v>0.46999999973922968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720890.49</v>
      </c>
      <c r="D1577" s="1">
        <v>0</v>
      </c>
      <c r="E1577" s="1">
        <v>0</v>
      </c>
      <c r="F1577" s="1">
        <v>0</v>
      </c>
      <c r="G1577" s="2">
        <f t="shared" si="25"/>
        <v>70647.268020000003</v>
      </c>
      <c r="H1577" s="2">
        <f t="shared" si="26"/>
        <v>0.48999999999068677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1681600.98</v>
      </c>
      <c r="D1578" s="1">
        <v>0</v>
      </c>
      <c r="E1578" s="1">
        <v>0</v>
      </c>
      <c r="F1578" s="1">
        <v>0</v>
      </c>
      <c r="G1578" s="2">
        <f t="shared" si="25"/>
        <v>166478.49702000001</v>
      </c>
      <c r="H1578" s="2">
        <f t="shared" si="26"/>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7497</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11045654</v>
      </c>
      <c r="I16" s="206">
        <f>'PR-RAS'!E6</f>
        <v>12143487.02</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10699065</v>
      </c>
      <c r="I17" s="206">
        <f>'PR-RAS'!E151</f>
        <v>11587062.809999999</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444379</v>
      </c>
      <c r="I18" s="206">
        <f>'PR-RAS'!E645</f>
        <v>57241.150000000227</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2329586.7799999998</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2407752.1599999983</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5260.69</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2402491.4699999997</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814" zoomScaleNormal="100" workbookViewId="0">
      <selection activeCell="E170" sqref="E170"/>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11045654</v>
      </c>
      <c r="E6" s="56">
        <f>E7+E44+E50+E82+E106+E124+E133+E139</f>
        <v>12143487.02</v>
      </c>
      <c r="F6" s="57">
        <f t="shared" ref="F6:F131" si="0">IF(D6&lt;&gt;0,IF(E6/D6&gt;=100,"&gt;&gt;100",E6/D6*100),"-")</f>
        <v>109.93904951214297</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644064</v>
      </c>
      <c r="E50" s="60">
        <f>E51+E54+E59+E62+E65+E68+E71+E74+E77</f>
        <v>564276.32000000007</v>
      </c>
      <c r="F50" s="57">
        <f t="shared" si="0"/>
        <v>87.611839817161041</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97953</v>
      </c>
      <c r="E54" s="56">
        <f t="shared" si="11"/>
        <v>502407.65</v>
      </c>
      <c r="F54" s="57">
        <f t="shared" si="0"/>
        <v>512.90685328678046</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v>97953</v>
      </c>
      <c r="E57" s="284">
        <v>502407.65</v>
      </c>
      <c r="F57" s="57">
        <f t="shared" si="0"/>
        <v>512.90685328678046</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2000</v>
      </c>
      <c r="E68" s="56">
        <f t="shared" si="15"/>
        <v>1760</v>
      </c>
      <c r="F68" s="57">
        <f t="shared" si="0"/>
        <v>88</v>
      </c>
    </row>
    <row r="69" spans="1:6" ht="12.75" customHeight="1" x14ac:dyDescent="0.2">
      <c r="A69" s="54" t="s">
        <v>181</v>
      </c>
      <c r="B69" s="88" t="s">
        <v>182</v>
      </c>
      <c r="C69" s="55" t="s">
        <v>181</v>
      </c>
      <c r="D69" s="284">
        <v>2000</v>
      </c>
      <c r="E69" s="284">
        <v>1760</v>
      </c>
      <c r="F69" s="57">
        <f t="shared" si="0"/>
        <v>88</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544111</v>
      </c>
      <c r="E77" s="56">
        <f t="shared" si="18"/>
        <v>60108.67</v>
      </c>
      <c r="F77" s="57">
        <f t="shared" si="0"/>
        <v>11.047133764985453</v>
      </c>
    </row>
    <row r="78" spans="1:6" ht="12.75" customHeight="1" x14ac:dyDescent="0.2">
      <c r="A78" s="54">
        <v>6391</v>
      </c>
      <c r="B78" s="88" t="s">
        <v>199</v>
      </c>
      <c r="C78" s="55" t="s">
        <v>200</v>
      </c>
      <c r="D78" s="284">
        <v>12525</v>
      </c>
      <c r="E78" s="284">
        <v>11150</v>
      </c>
      <c r="F78" s="57">
        <f t="shared" si="0"/>
        <v>89.02195608782435</v>
      </c>
    </row>
    <row r="79" spans="1:6" ht="12.75" customHeight="1" x14ac:dyDescent="0.2">
      <c r="A79" s="54">
        <v>6392</v>
      </c>
      <c r="B79" s="88" t="s">
        <v>201</v>
      </c>
      <c r="C79" s="55" t="s">
        <v>202</v>
      </c>
      <c r="D79" s="284">
        <v>531586</v>
      </c>
      <c r="E79" s="284">
        <v>48958.67</v>
      </c>
      <c r="F79" s="57">
        <f t="shared" si="0"/>
        <v>9.2099246406037789</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0</v>
      </c>
      <c r="E82" s="56">
        <f t="shared" si="19"/>
        <v>0</v>
      </c>
      <c r="F82" s="57" t="str">
        <f t="shared" si="0"/>
        <v>-</v>
      </c>
    </row>
    <row r="83" spans="1:6" ht="12.75" customHeight="1" x14ac:dyDescent="0.2">
      <c r="A83" s="54">
        <v>641</v>
      </c>
      <c r="B83" s="88" t="s">
        <v>209</v>
      </c>
      <c r="C83" s="55" t="s">
        <v>210</v>
      </c>
      <c r="D83" s="56">
        <f t="shared" ref="D83:E83" si="20">SUM(D84:D90)</f>
        <v>0</v>
      </c>
      <c r="E83" s="56">
        <f t="shared" si="20"/>
        <v>0</v>
      </c>
      <c r="F83" s="57" t="str">
        <f t="shared" si="0"/>
        <v>-</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c r="E85" s="284"/>
      <c r="F85" s="57" t="str">
        <f t="shared" si="0"/>
        <v>-</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12266</v>
      </c>
      <c r="E106" s="56">
        <f t="shared" si="23"/>
        <v>17330.7</v>
      </c>
      <c r="F106" s="57">
        <f t="shared" si="0"/>
        <v>141.29055926952552</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12266</v>
      </c>
      <c r="E112" s="56">
        <f t="shared" si="25"/>
        <v>17330.7</v>
      </c>
      <c r="F112" s="57">
        <f t="shared" si="0"/>
        <v>141.29055926952552</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12266</v>
      </c>
      <c r="E117" s="284">
        <v>17330.7</v>
      </c>
      <c r="F117" s="57">
        <f t="shared" si="0"/>
        <v>141.29055926952552</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138959</v>
      </c>
      <c r="E124" s="56">
        <f t="shared" si="27"/>
        <v>411999.72000000003</v>
      </c>
      <c r="F124" s="57">
        <f t="shared" si="0"/>
        <v>296.49013018228396</v>
      </c>
    </row>
    <row r="125" spans="1:6" ht="12.75" customHeight="1" x14ac:dyDescent="0.2">
      <c r="A125" s="54">
        <v>661</v>
      </c>
      <c r="B125" s="100" t="s">
        <v>293</v>
      </c>
      <c r="C125" s="55" t="s">
        <v>294</v>
      </c>
      <c r="D125" s="56">
        <f t="shared" ref="D125:E125" si="28">SUM(D126:D127)</f>
        <v>120321</v>
      </c>
      <c r="E125" s="56">
        <f t="shared" si="28"/>
        <v>313956.02</v>
      </c>
      <c r="F125" s="57">
        <f t="shared" si="0"/>
        <v>260.93202350379403</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120321</v>
      </c>
      <c r="E127" s="284">
        <v>313956.02</v>
      </c>
      <c r="F127" s="57">
        <f t="shared" si="0"/>
        <v>260.93202350379403</v>
      </c>
    </row>
    <row r="128" spans="1:6" ht="24" x14ac:dyDescent="0.2">
      <c r="A128" s="54">
        <v>663</v>
      </c>
      <c r="B128" s="273" t="s">
        <v>299</v>
      </c>
      <c r="C128" s="55" t="s">
        <v>300</v>
      </c>
      <c r="D128" s="56">
        <f t="shared" ref="D128:E128" si="29">SUM(D129:D132)</f>
        <v>18638</v>
      </c>
      <c r="E128" s="56">
        <f t="shared" si="29"/>
        <v>98043.7</v>
      </c>
      <c r="F128" s="57">
        <f t="shared" si="0"/>
        <v>526.04195729155481</v>
      </c>
    </row>
    <row r="129" spans="1:6" ht="12.75" customHeight="1" x14ac:dyDescent="0.2">
      <c r="A129" s="54">
        <v>6631</v>
      </c>
      <c r="B129" s="100" t="s">
        <v>301</v>
      </c>
      <c r="C129" s="55" t="s">
        <v>302</v>
      </c>
      <c r="D129" s="284">
        <v>14138</v>
      </c>
      <c r="E129" s="284">
        <v>34852.6</v>
      </c>
      <c r="F129" s="57">
        <f t="shared" si="0"/>
        <v>246.51718772103547</v>
      </c>
    </row>
    <row r="130" spans="1:6" ht="12.75" customHeight="1" x14ac:dyDescent="0.2">
      <c r="A130" s="54">
        <v>6632</v>
      </c>
      <c r="B130" s="229" t="s">
        <v>303</v>
      </c>
      <c r="C130" s="55" t="s">
        <v>304</v>
      </c>
      <c r="D130" s="284">
        <v>4500</v>
      </c>
      <c r="E130" s="284">
        <v>63191.1</v>
      </c>
      <c r="F130" s="57">
        <f t="shared" si="0"/>
        <v>1404.2466666666667</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10250365</v>
      </c>
      <c r="E133" s="56">
        <f t="shared" si="30"/>
        <v>11149880.279999999</v>
      </c>
      <c r="F133" s="57">
        <f t="shared" ref="F133:F223" si="31">IF(D133&lt;&gt;0,IF(E133/D133&gt;=100,"&gt;&gt;100",E133/D133*100),"-")</f>
        <v>108.77544633776455</v>
      </c>
    </row>
    <row r="134" spans="1:6" ht="24" x14ac:dyDescent="0.2">
      <c r="A134" s="54">
        <v>671</v>
      </c>
      <c r="B134" s="229" t="s">
        <v>311</v>
      </c>
      <c r="C134" s="55" t="s">
        <v>312</v>
      </c>
      <c r="D134" s="56">
        <f t="shared" ref="D134:E134" si="32">SUM(D135:D137)</f>
        <v>10250365</v>
      </c>
      <c r="E134" s="56">
        <f t="shared" si="32"/>
        <v>11149880.279999999</v>
      </c>
      <c r="F134" s="57">
        <f t="shared" si="31"/>
        <v>108.77544633776455</v>
      </c>
    </row>
    <row r="135" spans="1:6" ht="12.75" customHeight="1" x14ac:dyDescent="0.2">
      <c r="A135" s="54">
        <v>6711</v>
      </c>
      <c r="B135" s="88" t="s">
        <v>313</v>
      </c>
      <c r="C135" s="55" t="s">
        <v>314</v>
      </c>
      <c r="D135" s="284">
        <v>10250365</v>
      </c>
      <c r="E135" s="284">
        <v>11078069.779999999</v>
      </c>
      <c r="F135" s="57">
        <f t="shared" si="31"/>
        <v>108.07488104082145</v>
      </c>
    </row>
    <row r="136" spans="1:6" ht="24" x14ac:dyDescent="0.2">
      <c r="A136" s="54">
        <v>6712</v>
      </c>
      <c r="B136" s="229" t="s">
        <v>315</v>
      </c>
      <c r="C136" s="55" t="s">
        <v>316</v>
      </c>
      <c r="D136" s="284"/>
      <c r="E136" s="284">
        <v>71810.5</v>
      </c>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10699065</v>
      </c>
      <c r="E151" s="56">
        <f t="shared" si="35"/>
        <v>11587062.809999999</v>
      </c>
      <c r="F151" s="57">
        <f t="shared" si="31"/>
        <v>108.29977021356538</v>
      </c>
    </row>
    <row r="152" spans="1:6" ht="12.75" customHeight="1" x14ac:dyDescent="0.2">
      <c r="A152" s="54">
        <v>31</v>
      </c>
      <c r="B152" s="88" t="s">
        <v>346</v>
      </c>
      <c r="C152" s="55" t="s">
        <v>347</v>
      </c>
      <c r="D152" s="56">
        <f t="shared" ref="D152:E152" si="36">D153+D158+D159</f>
        <v>8850770</v>
      </c>
      <c r="E152" s="56">
        <f t="shared" si="36"/>
        <v>9004274.0999999996</v>
      </c>
      <c r="F152" s="57">
        <f t="shared" si="31"/>
        <v>101.73435870551376</v>
      </c>
    </row>
    <row r="153" spans="1:6" ht="12.75" customHeight="1" x14ac:dyDescent="0.2">
      <c r="A153" s="54">
        <v>311</v>
      </c>
      <c r="B153" s="88" t="s">
        <v>348</v>
      </c>
      <c r="C153" s="55" t="s">
        <v>349</v>
      </c>
      <c r="D153" s="56">
        <f t="shared" ref="D153:E153" si="37">SUM(D154:D157)</f>
        <v>7494629</v>
      </c>
      <c r="E153" s="56">
        <f t="shared" si="37"/>
        <v>7589734.2899999991</v>
      </c>
      <c r="F153" s="57">
        <f t="shared" si="31"/>
        <v>101.26897929170342</v>
      </c>
    </row>
    <row r="154" spans="1:6" ht="12.75" customHeight="1" x14ac:dyDescent="0.2">
      <c r="A154" s="54">
        <v>3111</v>
      </c>
      <c r="B154" s="88" t="s">
        <v>350</v>
      </c>
      <c r="C154" s="55" t="s">
        <v>351</v>
      </c>
      <c r="D154" s="284">
        <v>6021823</v>
      </c>
      <c r="E154" s="284">
        <v>6150917.3099999996</v>
      </c>
      <c r="F154" s="57">
        <f t="shared" si="31"/>
        <v>102.143774567934</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v>77637</v>
      </c>
      <c r="E156" s="284">
        <v>61524.47</v>
      </c>
      <c r="F156" s="57">
        <f t="shared" si="31"/>
        <v>79.246325849788107</v>
      </c>
    </row>
    <row r="157" spans="1:6" ht="12.75" customHeight="1" x14ac:dyDescent="0.2">
      <c r="A157" s="54">
        <v>3114</v>
      </c>
      <c r="B157" s="88" t="s">
        <v>356</v>
      </c>
      <c r="C157" s="55" t="s">
        <v>357</v>
      </c>
      <c r="D157" s="284">
        <v>1395169</v>
      </c>
      <c r="E157" s="284">
        <v>1377292.51</v>
      </c>
      <c r="F157" s="57">
        <f t="shared" si="31"/>
        <v>98.718686410033484</v>
      </c>
    </row>
    <row r="158" spans="1:6" ht="12.75" customHeight="1" x14ac:dyDescent="0.2">
      <c r="A158" s="54">
        <v>312</v>
      </c>
      <c r="B158" s="88" t="s">
        <v>358</v>
      </c>
      <c r="C158" s="55" t="s">
        <v>359</v>
      </c>
      <c r="D158" s="284">
        <v>291191</v>
      </c>
      <c r="E158" s="284">
        <v>321386.34000000003</v>
      </c>
      <c r="F158" s="57">
        <f t="shared" si="31"/>
        <v>110.3695993351443</v>
      </c>
    </row>
    <row r="159" spans="1:6" ht="12.75" customHeight="1" x14ac:dyDescent="0.2">
      <c r="A159" s="54">
        <v>313</v>
      </c>
      <c r="B159" s="88" t="s">
        <v>360</v>
      </c>
      <c r="C159" s="55" t="s">
        <v>361</v>
      </c>
      <c r="D159" s="56">
        <f t="shared" ref="D159:E159" si="38">SUM(D160:D162)</f>
        <v>1064950</v>
      </c>
      <c r="E159" s="56">
        <f t="shared" si="38"/>
        <v>1093153.47</v>
      </c>
      <c r="F159" s="57">
        <f t="shared" si="31"/>
        <v>102.64833748063289</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1064950</v>
      </c>
      <c r="E161" s="284">
        <v>1093153.47</v>
      </c>
      <c r="F161" s="57">
        <f t="shared" si="31"/>
        <v>102.64833748063289</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1731353</v>
      </c>
      <c r="E163" s="56">
        <f t="shared" si="39"/>
        <v>2462136.3499999996</v>
      </c>
      <c r="F163" s="57">
        <f t="shared" si="31"/>
        <v>142.20880144026086</v>
      </c>
    </row>
    <row r="164" spans="1:6" ht="12.75" customHeight="1" x14ac:dyDescent="0.2">
      <c r="A164" s="54">
        <v>321</v>
      </c>
      <c r="B164" s="88" t="s">
        <v>369</v>
      </c>
      <c r="C164" s="55" t="s">
        <v>370</v>
      </c>
      <c r="D164" s="56">
        <f t="shared" ref="D164:E164" si="40">SUM(D165:D168)</f>
        <v>350047</v>
      </c>
      <c r="E164" s="56">
        <f t="shared" si="40"/>
        <v>471080.31</v>
      </c>
      <c r="F164" s="57">
        <f t="shared" si="31"/>
        <v>134.57630261079225</v>
      </c>
    </row>
    <row r="165" spans="1:6" ht="12.75" customHeight="1" x14ac:dyDescent="0.2">
      <c r="A165" s="54">
        <v>3211</v>
      </c>
      <c r="B165" s="88" t="s">
        <v>371</v>
      </c>
      <c r="C165" s="55" t="s">
        <v>372</v>
      </c>
      <c r="D165" s="284">
        <v>125698</v>
      </c>
      <c r="E165" s="284">
        <v>239347.51</v>
      </c>
      <c r="F165" s="57">
        <f t="shared" si="31"/>
        <v>190.41473213575395</v>
      </c>
    </row>
    <row r="166" spans="1:6" ht="12.75" customHeight="1" x14ac:dyDescent="0.2">
      <c r="A166" s="54">
        <v>3212</v>
      </c>
      <c r="B166" s="88" t="s">
        <v>373</v>
      </c>
      <c r="C166" s="55" t="s">
        <v>374</v>
      </c>
      <c r="D166" s="284">
        <v>201431</v>
      </c>
      <c r="E166" s="284">
        <v>215760.3</v>
      </c>
      <c r="F166" s="57">
        <f t="shared" si="31"/>
        <v>107.11375111080221</v>
      </c>
    </row>
    <row r="167" spans="1:6" ht="12.75" customHeight="1" x14ac:dyDescent="0.2">
      <c r="A167" s="54">
        <v>3213</v>
      </c>
      <c r="B167" s="88" t="s">
        <v>375</v>
      </c>
      <c r="C167" s="55" t="s">
        <v>376</v>
      </c>
      <c r="D167" s="284">
        <v>22918</v>
      </c>
      <c r="E167" s="284">
        <v>15972.5</v>
      </c>
      <c r="F167" s="57">
        <f t="shared" si="31"/>
        <v>69.694126887162938</v>
      </c>
    </row>
    <row r="168" spans="1:6" ht="12.75" customHeight="1" x14ac:dyDescent="0.2">
      <c r="A168" s="54">
        <v>3214</v>
      </c>
      <c r="B168" s="88" t="s">
        <v>377</v>
      </c>
      <c r="C168" s="55" t="s">
        <v>378</v>
      </c>
      <c r="D168" s="284"/>
      <c r="E168" s="284"/>
      <c r="F168" s="57" t="str">
        <f t="shared" si="31"/>
        <v>-</v>
      </c>
    </row>
    <row r="169" spans="1:6" ht="12.75" customHeight="1" x14ac:dyDescent="0.2">
      <c r="A169" s="54">
        <v>322</v>
      </c>
      <c r="B169" s="88" t="s">
        <v>379</v>
      </c>
      <c r="C169" s="55" t="s">
        <v>380</v>
      </c>
      <c r="D169" s="56">
        <f t="shared" ref="D169:E169" si="41">SUM(D170:D176)</f>
        <v>792980</v>
      </c>
      <c r="E169" s="56">
        <f t="shared" si="41"/>
        <v>1402231.14</v>
      </c>
      <c r="F169" s="57">
        <f t="shared" si="31"/>
        <v>176.83058084693181</v>
      </c>
    </row>
    <row r="170" spans="1:6" ht="12.75" customHeight="1" x14ac:dyDescent="0.2">
      <c r="A170" s="54">
        <v>3221</v>
      </c>
      <c r="B170" s="88" t="s">
        <v>381</v>
      </c>
      <c r="C170" s="55" t="s">
        <v>382</v>
      </c>
      <c r="D170" s="284">
        <v>52711</v>
      </c>
      <c r="E170" s="284">
        <v>47372.67</v>
      </c>
      <c r="F170" s="57">
        <f t="shared" si="31"/>
        <v>89.872455464703762</v>
      </c>
    </row>
    <row r="171" spans="1:6" ht="12.75" customHeight="1" x14ac:dyDescent="0.2">
      <c r="A171" s="54">
        <v>3222</v>
      </c>
      <c r="B171" s="88" t="s">
        <v>383</v>
      </c>
      <c r="C171" s="55" t="s">
        <v>384</v>
      </c>
      <c r="D171" s="284">
        <v>181364</v>
      </c>
      <c r="E171" s="284">
        <v>227795.83</v>
      </c>
      <c r="F171" s="57">
        <f t="shared" si="31"/>
        <v>125.60145894444321</v>
      </c>
    </row>
    <row r="172" spans="1:6" ht="12.75" customHeight="1" x14ac:dyDescent="0.2">
      <c r="A172" s="54">
        <v>3223</v>
      </c>
      <c r="B172" s="88" t="s">
        <v>385</v>
      </c>
      <c r="C172" s="55" t="s">
        <v>386</v>
      </c>
      <c r="D172" s="284">
        <v>462600</v>
      </c>
      <c r="E172" s="284">
        <v>1053070.29</v>
      </c>
      <c r="F172" s="57">
        <f t="shared" si="31"/>
        <v>227.64165369649808</v>
      </c>
    </row>
    <row r="173" spans="1:6" ht="12.75" customHeight="1" x14ac:dyDescent="0.2">
      <c r="A173" s="54">
        <v>3224</v>
      </c>
      <c r="B173" s="88" t="s">
        <v>387</v>
      </c>
      <c r="C173" s="55" t="s">
        <v>388</v>
      </c>
      <c r="D173" s="284">
        <v>71878</v>
      </c>
      <c r="E173" s="284">
        <v>23550.91</v>
      </c>
      <c r="F173" s="57">
        <f t="shared" si="31"/>
        <v>32.765115890814997</v>
      </c>
    </row>
    <row r="174" spans="1:6" ht="12.75" customHeight="1" x14ac:dyDescent="0.2">
      <c r="A174" s="54">
        <v>3225</v>
      </c>
      <c r="B174" s="88" t="s">
        <v>389</v>
      </c>
      <c r="C174" s="55" t="s">
        <v>390</v>
      </c>
      <c r="D174" s="284">
        <v>15284</v>
      </c>
      <c r="E174" s="284">
        <v>43056.04</v>
      </c>
      <c r="F174" s="57">
        <f t="shared" si="31"/>
        <v>281.70662130332374</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v>9143</v>
      </c>
      <c r="E176" s="284">
        <v>7385.4</v>
      </c>
      <c r="F176" s="57">
        <f t="shared" si="31"/>
        <v>80.776550366400528</v>
      </c>
    </row>
    <row r="177" spans="1:6" ht="12.75" customHeight="1" x14ac:dyDescent="0.2">
      <c r="A177" s="54">
        <v>323</v>
      </c>
      <c r="B177" s="88" t="s">
        <v>395</v>
      </c>
      <c r="C177" s="55" t="s">
        <v>396</v>
      </c>
      <c r="D177" s="56">
        <f t="shared" ref="D177:E177" si="42">SUM(D178:D186)</f>
        <v>572998</v>
      </c>
      <c r="E177" s="56">
        <f t="shared" si="42"/>
        <v>573232.74999999988</v>
      </c>
      <c r="F177" s="57">
        <f t="shared" si="31"/>
        <v>100.04096872938473</v>
      </c>
    </row>
    <row r="178" spans="1:6" ht="12.75" customHeight="1" x14ac:dyDescent="0.2">
      <c r="A178" s="54">
        <v>3231</v>
      </c>
      <c r="B178" s="88" t="s">
        <v>397</v>
      </c>
      <c r="C178" s="55" t="s">
        <v>398</v>
      </c>
      <c r="D178" s="284">
        <v>59676</v>
      </c>
      <c r="E178" s="284">
        <v>55878.67</v>
      </c>
      <c r="F178" s="57">
        <f t="shared" si="31"/>
        <v>93.636755144446667</v>
      </c>
    </row>
    <row r="179" spans="1:6" ht="12.75" customHeight="1" x14ac:dyDescent="0.2">
      <c r="A179" s="54">
        <v>3232</v>
      </c>
      <c r="B179" s="88" t="s">
        <v>399</v>
      </c>
      <c r="C179" s="55" t="s">
        <v>400</v>
      </c>
      <c r="D179" s="284">
        <v>132494</v>
      </c>
      <c r="E179" s="284">
        <v>114819.76</v>
      </c>
      <c r="F179" s="57">
        <f t="shared" si="31"/>
        <v>86.660346883632471</v>
      </c>
    </row>
    <row r="180" spans="1:6" ht="12.75" customHeight="1" x14ac:dyDescent="0.2">
      <c r="A180" s="54">
        <v>3233</v>
      </c>
      <c r="B180" s="88" t="s">
        <v>401</v>
      </c>
      <c r="C180" s="55" t="s">
        <v>402</v>
      </c>
      <c r="D180" s="284">
        <v>28233</v>
      </c>
      <c r="E180" s="284">
        <v>21958</v>
      </c>
      <c r="F180" s="57">
        <f t="shared" si="31"/>
        <v>77.774235823327302</v>
      </c>
    </row>
    <row r="181" spans="1:6" ht="12.75" customHeight="1" x14ac:dyDescent="0.2">
      <c r="A181" s="54">
        <v>3234</v>
      </c>
      <c r="B181" s="88" t="s">
        <v>403</v>
      </c>
      <c r="C181" s="55" t="s">
        <v>404</v>
      </c>
      <c r="D181" s="284">
        <v>90994</v>
      </c>
      <c r="E181" s="284">
        <v>103478.67</v>
      </c>
      <c r="F181" s="57">
        <f t="shared" si="31"/>
        <v>113.7203222190474</v>
      </c>
    </row>
    <row r="182" spans="1:6" ht="12.75" customHeight="1" x14ac:dyDescent="0.2">
      <c r="A182" s="54">
        <v>3235</v>
      </c>
      <c r="B182" s="88" t="s">
        <v>405</v>
      </c>
      <c r="C182" s="55" t="s">
        <v>406</v>
      </c>
      <c r="D182" s="284">
        <v>170447</v>
      </c>
      <c r="E182" s="284">
        <v>189045.76000000001</v>
      </c>
      <c r="F182" s="57">
        <f t="shared" si="31"/>
        <v>110.91175556037949</v>
      </c>
    </row>
    <row r="183" spans="1:6" ht="12.75" customHeight="1" x14ac:dyDescent="0.2">
      <c r="A183" s="54">
        <v>3236</v>
      </c>
      <c r="B183" s="88" t="s">
        <v>407</v>
      </c>
      <c r="C183" s="55" t="s">
        <v>408</v>
      </c>
      <c r="D183" s="284">
        <v>13545</v>
      </c>
      <c r="E183" s="284">
        <v>10191.67</v>
      </c>
      <c r="F183" s="57">
        <f t="shared" si="31"/>
        <v>75.243041712809159</v>
      </c>
    </row>
    <row r="184" spans="1:6" ht="12.75" customHeight="1" x14ac:dyDescent="0.2">
      <c r="A184" s="54">
        <v>3237</v>
      </c>
      <c r="B184" s="88" t="s">
        <v>409</v>
      </c>
      <c r="C184" s="55" t="s">
        <v>410</v>
      </c>
      <c r="D184" s="284">
        <v>59458</v>
      </c>
      <c r="E184" s="284">
        <v>59167.88</v>
      </c>
      <c r="F184" s="57">
        <f t="shared" si="31"/>
        <v>99.5120589323556</v>
      </c>
    </row>
    <row r="185" spans="1:6" ht="12.75" customHeight="1" x14ac:dyDescent="0.2">
      <c r="A185" s="54">
        <v>3238</v>
      </c>
      <c r="B185" s="88" t="s">
        <v>411</v>
      </c>
      <c r="C185" s="55" t="s">
        <v>412</v>
      </c>
      <c r="D185" s="284">
        <v>2887</v>
      </c>
      <c r="E185" s="284">
        <v>3768.75</v>
      </c>
      <c r="F185" s="57">
        <f t="shared" si="31"/>
        <v>130.5420852095601</v>
      </c>
    </row>
    <row r="186" spans="1:6" ht="12.75" customHeight="1" x14ac:dyDescent="0.2">
      <c r="A186" s="54">
        <v>3239</v>
      </c>
      <c r="B186" s="88" t="s">
        <v>413</v>
      </c>
      <c r="C186" s="55" t="s">
        <v>414</v>
      </c>
      <c r="D186" s="284">
        <v>15264</v>
      </c>
      <c r="E186" s="284">
        <v>14923.59</v>
      </c>
      <c r="F186" s="57">
        <f t="shared" si="31"/>
        <v>97.769850628930826</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15328</v>
      </c>
      <c r="E188" s="56">
        <f t="shared" si="43"/>
        <v>15592.15</v>
      </c>
      <c r="F188" s="57">
        <f t="shared" si="31"/>
        <v>101.7233168058455</v>
      </c>
    </row>
    <row r="189" spans="1:6" ht="12.75" customHeight="1" x14ac:dyDescent="0.2">
      <c r="A189" s="54">
        <v>3291</v>
      </c>
      <c r="B189" s="229" t="s">
        <v>419</v>
      </c>
      <c r="C189" s="55" t="s">
        <v>420</v>
      </c>
      <c r="D189" s="284"/>
      <c r="E189" s="284"/>
      <c r="F189" s="57" t="str">
        <f t="shared" si="31"/>
        <v>-</v>
      </c>
    </row>
    <row r="190" spans="1:6" ht="12.75" customHeight="1" x14ac:dyDescent="0.2">
      <c r="A190" s="54">
        <v>3292</v>
      </c>
      <c r="B190" s="88" t="s">
        <v>421</v>
      </c>
      <c r="C190" s="55" t="s">
        <v>422</v>
      </c>
      <c r="D190" s="284">
        <v>9962</v>
      </c>
      <c r="E190" s="284">
        <v>9115.67</v>
      </c>
      <c r="F190" s="57">
        <f t="shared" si="31"/>
        <v>91.504416783778368</v>
      </c>
    </row>
    <row r="191" spans="1:6" ht="12.75" customHeight="1" x14ac:dyDescent="0.2">
      <c r="A191" s="54">
        <v>3293</v>
      </c>
      <c r="B191" s="88" t="s">
        <v>423</v>
      </c>
      <c r="C191" s="55" t="s">
        <v>424</v>
      </c>
      <c r="D191" s="284">
        <v>1395</v>
      </c>
      <c r="E191" s="284">
        <v>93.98</v>
      </c>
      <c r="F191" s="57">
        <f t="shared" si="31"/>
        <v>6.736917562724015</v>
      </c>
    </row>
    <row r="192" spans="1:6" ht="12.75" customHeight="1" x14ac:dyDescent="0.2">
      <c r="A192" s="54">
        <v>3294</v>
      </c>
      <c r="B192" s="88" t="s">
        <v>425</v>
      </c>
      <c r="C192" s="55" t="s">
        <v>426</v>
      </c>
      <c r="D192" s="284">
        <v>2877</v>
      </c>
      <c r="E192" s="284">
        <v>4795</v>
      </c>
      <c r="F192" s="57">
        <f t="shared" si="31"/>
        <v>166.66666666666669</v>
      </c>
    </row>
    <row r="193" spans="1:6" ht="12.75" customHeight="1" x14ac:dyDescent="0.2">
      <c r="A193" s="54">
        <v>3295</v>
      </c>
      <c r="B193" s="88" t="s">
        <v>427</v>
      </c>
      <c r="C193" s="55" t="s">
        <v>428</v>
      </c>
      <c r="D193" s="284"/>
      <c r="E193" s="284"/>
      <c r="F193" s="57" t="str">
        <f t="shared" si="31"/>
        <v>-</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v>1094</v>
      </c>
      <c r="E195" s="284">
        <v>1587.5</v>
      </c>
      <c r="F195" s="57">
        <f t="shared" si="31"/>
        <v>145.10968921389397</v>
      </c>
    </row>
    <row r="196" spans="1:6" ht="12.75" customHeight="1" x14ac:dyDescent="0.2">
      <c r="A196" s="54">
        <v>34</v>
      </c>
      <c r="B196" s="229" t="s">
        <v>433</v>
      </c>
      <c r="C196" s="55" t="s">
        <v>434</v>
      </c>
      <c r="D196" s="56">
        <f t="shared" ref="D196:E196" si="44">D197+D202+D210</f>
        <v>4618</v>
      </c>
      <c r="E196" s="56">
        <f t="shared" si="44"/>
        <v>5593.6900000000005</v>
      </c>
      <c r="F196" s="57">
        <f t="shared" si="31"/>
        <v>121.12797747942834</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4618</v>
      </c>
      <c r="E210" s="56">
        <f t="shared" si="47"/>
        <v>5593.6900000000005</v>
      </c>
      <c r="F210" s="57">
        <f t="shared" si="31"/>
        <v>121.12797747942834</v>
      </c>
    </row>
    <row r="211" spans="1:6" ht="12.75" customHeight="1" x14ac:dyDescent="0.2">
      <c r="A211" s="54">
        <v>3431</v>
      </c>
      <c r="B211" s="229" t="s">
        <v>463</v>
      </c>
      <c r="C211" s="55" t="s">
        <v>464</v>
      </c>
      <c r="D211" s="284">
        <v>4618</v>
      </c>
      <c r="E211" s="284">
        <v>5314.72</v>
      </c>
      <c r="F211" s="57">
        <f t="shared" si="31"/>
        <v>115.08705067128628</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v>278.97000000000003</v>
      </c>
      <c r="F213" s="57" t="str">
        <f t="shared" si="31"/>
        <v>-</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4" x14ac:dyDescent="0.2">
      <c r="A241" s="54">
        <v>3672</v>
      </c>
      <c r="B241" s="88" t="s">
        <v>523</v>
      </c>
      <c r="C241" s="55" t="s">
        <v>524</v>
      </c>
      <c r="D241" s="284"/>
      <c r="E241" s="284"/>
      <c r="F241" s="57" t="str">
        <f t="shared" si="59"/>
        <v>-</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112324</v>
      </c>
      <c r="E252" s="56">
        <f t="shared" si="63"/>
        <v>115058.67</v>
      </c>
      <c r="F252" s="57">
        <f t="shared" ref="F252:F258" si="64">IF(D252&lt;&gt;0,IF(E252/D252&gt;=100,"&gt;&gt;100",E252/D252*100),"-")</f>
        <v>102.43462661586125</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112324</v>
      </c>
      <c r="E259" s="56">
        <f t="shared" si="66"/>
        <v>115058.67</v>
      </c>
      <c r="F259" s="57">
        <f t="shared" ref="F259:F262" si="67">IF(D259&lt;&gt;0,IF(E259/D259&gt;=100,"&gt;&gt;100",E259/D259*100),"-")</f>
        <v>102.43462661586125</v>
      </c>
    </row>
    <row r="260" spans="1:6" ht="12.75" customHeight="1" x14ac:dyDescent="0.2">
      <c r="A260" s="54">
        <v>3721</v>
      </c>
      <c r="B260" s="88" t="s">
        <v>557</v>
      </c>
      <c r="C260" s="55" t="s">
        <v>558</v>
      </c>
      <c r="D260" s="284">
        <v>14900</v>
      </c>
      <c r="E260" s="284">
        <v>20202.8</v>
      </c>
      <c r="F260" s="57">
        <f t="shared" si="67"/>
        <v>135.58926174496645</v>
      </c>
    </row>
    <row r="261" spans="1:6" ht="12.75" customHeight="1" x14ac:dyDescent="0.2">
      <c r="A261" s="54">
        <v>3722</v>
      </c>
      <c r="B261" s="88" t="s">
        <v>559</v>
      </c>
      <c r="C261" s="55" t="s">
        <v>560</v>
      </c>
      <c r="D261" s="284">
        <v>97424</v>
      </c>
      <c r="E261" s="284">
        <v>94855.87</v>
      </c>
      <c r="F261" s="57">
        <f t="shared" si="67"/>
        <v>97.36396575792412</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10699065</v>
      </c>
      <c r="E289" s="56">
        <f t="shared" si="79"/>
        <v>11587062.809999999</v>
      </c>
      <c r="F289" s="57">
        <f t="shared" si="76"/>
        <v>108.29977021356538</v>
      </c>
    </row>
    <row r="290" spans="1:6" ht="12.75" customHeight="1" x14ac:dyDescent="0.2">
      <c r="A290" s="54" t="s">
        <v>606</v>
      </c>
      <c r="B290" s="88" t="s">
        <v>617</v>
      </c>
      <c r="C290" s="55" t="s">
        <v>618</v>
      </c>
      <c r="D290" s="56">
        <f>IF(D6&gt;=D289,D6-D289,0)</f>
        <v>346589</v>
      </c>
      <c r="E290" s="56">
        <f>IF(E6&gt;=E289,E6-E289,0)</f>
        <v>556424.21000000089</v>
      </c>
      <c r="F290" s="57">
        <f t="shared" si="76"/>
        <v>160.54295144970007</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v>648729</v>
      </c>
      <c r="E292" s="284">
        <v>217315.16</v>
      </c>
      <c r="F292" s="57">
        <f t="shared" si="76"/>
        <v>33.498604193738835</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v>68476</v>
      </c>
      <c r="E294" s="284">
        <v>144855.62</v>
      </c>
      <c r="F294" s="57">
        <f t="shared" si="76"/>
        <v>211.5421753607103</v>
      </c>
    </row>
    <row r="295" spans="1:6" ht="24" x14ac:dyDescent="0.2">
      <c r="A295" s="54">
        <v>9661</v>
      </c>
      <c r="B295" s="88" t="s">
        <v>627</v>
      </c>
      <c r="C295" s="55" t="s">
        <v>628</v>
      </c>
      <c r="D295" s="284">
        <v>62683</v>
      </c>
      <c r="E295" s="284">
        <v>139592.98000000001</v>
      </c>
      <c r="F295" s="57">
        <f t="shared" si="76"/>
        <v>222.69671202718442</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550939</v>
      </c>
      <c r="E350" s="56">
        <f t="shared" si="95"/>
        <v>716498.22000000009</v>
      </c>
      <c r="F350" s="57">
        <f t="shared" si="81"/>
        <v>130.05037218276436</v>
      </c>
    </row>
    <row r="351" spans="1:6" ht="12.75" customHeight="1" x14ac:dyDescent="0.2">
      <c r="A351" s="54">
        <v>41</v>
      </c>
      <c r="B351" s="88" t="s">
        <v>738</v>
      </c>
      <c r="C351" s="55" t="s">
        <v>739</v>
      </c>
      <c r="D351" s="56">
        <f t="shared" ref="D351:E351" si="96">D352+D356</f>
        <v>4375</v>
      </c>
      <c r="E351" s="56">
        <f t="shared" si="96"/>
        <v>0</v>
      </c>
      <c r="F351" s="57">
        <f t="shared" si="81"/>
        <v>0</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4375</v>
      </c>
      <c r="E356" s="56">
        <f t="shared" si="98"/>
        <v>0</v>
      </c>
      <c r="F356" s="57">
        <f t="shared" si="81"/>
        <v>0</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v>4375</v>
      </c>
      <c r="E362" s="284"/>
      <c r="F362" s="57">
        <f t="shared" si="81"/>
        <v>0</v>
      </c>
    </row>
    <row r="363" spans="1:6" ht="24" x14ac:dyDescent="0.2">
      <c r="A363" s="54">
        <v>42</v>
      </c>
      <c r="B363" s="229" t="s">
        <v>754</v>
      </c>
      <c r="C363" s="55" t="s">
        <v>755</v>
      </c>
      <c r="D363" s="56">
        <f t="shared" ref="D363:E363" si="99">D364+D369+D378+D383+D388+D391</f>
        <v>6567</v>
      </c>
      <c r="E363" s="56">
        <f t="shared" si="99"/>
        <v>649688.06000000006</v>
      </c>
      <c r="F363" s="57">
        <f t="shared" si="81"/>
        <v>9893.2246078879252</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6567</v>
      </c>
      <c r="E369" s="56">
        <f t="shared" si="101"/>
        <v>649688.06000000006</v>
      </c>
      <c r="F369" s="57">
        <f t="shared" si="81"/>
        <v>9893.2246078879252</v>
      </c>
    </row>
    <row r="370" spans="1:6" ht="12.75" customHeight="1" x14ac:dyDescent="0.2">
      <c r="A370" s="54">
        <v>4221</v>
      </c>
      <c r="B370" s="88" t="s">
        <v>672</v>
      </c>
      <c r="C370" s="55" t="s">
        <v>764</v>
      </c>
      <c r="D370" s="284"/>
      <c r="E370" s="284">
        <v>246723.24</v>
      </c>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v>6567</v>
      </c>
      <c r="E376" s="284">
        <v>402964.82</v>
      </c>
      <c r="F376" s="57">
        <f t="shared" si="81"/>
        <v>6136.2086188518351</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0</v>
      </c>
      <c r="E383" s="56">
        <f t="shared" si="103"/>
        <v>0</v>
      </c>
      <c r="F383" s="57" t="str">
        <f t="shared" si="81"/>
        <v>-</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539997</v>
      </c>
      <c r="E402" s="56">
        <f t="shared" si="109"/>
        <v>66810.16</v>
      </c>
      <c r="F402" s="57">
        <f t="shared" si="81"/>
        <v>12.372320586966225</v>
      </c>
    </row>
    <row r="403" spans="1:6" ht="12.75" customHeight="1" x14ac:dyDescent="0.2">
      <c r="A403" s="54">
        <v>451</v>
      </c>
      <c r="B403" s="88" t="s">
        <v>809</v>
      </c>
      <c r="C403" s="55" t="s">
        <v>810</v>
      </c>
      <c r="D403" s="284">
        <v>539997</v>
      </c>
      <c r="E403" s="284">
        <v>66810.16</v>
      </c>
      <c r="F403" s="57">
        <f t="shared" si="81"/>
        <v>12.372320586966225</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550939</v>
      </c>
      <c r="E408" s="56">
        <f t="shared" si="111"/>
        <v>716498.22000000009</v>
      </c>
      <c r="F408" s="57">
        <f t="shared" si="81"/>
        <v>130.05037218276436</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c r="F410" s="57" t="str">
        <f t="shared" si="81"/>
        <v>-</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11045654</v>
      </c>
      <c r="E412" s="56">
        <f>E6+E298</f>
        <v>12143487.02</v>
      </c>
      <c r="F412" s="57">
        <f t="shared" si="81"/>
        <v>109.93904951214297</v>
      </c>
    </row>
    <row r="413" spans="1:6" ht="12.75" customHeight="1" x14ac:dyDescent="0.2">
      <c r="A413" s="54" t="s">
        <v>606</v>
      </c>
      <c r="B413" s="88" t="s">
        <v>829</v>
      </c>
      <c r="C413" s="55" t="s">
        <v>830</v>
      </c>
      <c r="D413" s="56">
        <f t="shared" ref="D413:E413" si="112">D289+D350</f>
        <v>11250004</v>
      </c>
      <c r="E413" s="56">
        <f t="shared" si="112"/>
        <v>12303561.029999999</v>
      </c>
      <c r="F413" s="57">
        <f t="shared" si="81"/>
        <v>109.36494804801846</v>
      </c>
    </row>
    <row r="414" spans="1:6" ht="12.75" customHeight="1" x14ac:dyDescent="0.2">
      <c r="A414" s="54" t="s">
        <v>606</v>
      </c>
      <c r="B414" s="88" t="s">
        <v>831</v>
      </c>
      <c r="C414" s="55" t="s">
        <v>832</v>
      </c>
      <c r="D414" s="56">
        <f t="shared" ref="D414:E414" si="113">IF(D412&gt;=D413,D412-D413,0)</f>
        <v>0</v>
      </c>
      <c r="E414" s="56">
        <f t="shared" si="113"/>
        <v>0</v>
      </c>
      <c r="F414" s="57" t="str">
        <f t="shared" si="81"/>
        <v>-</v>
      </c>
    </row>
    <row r="415" spans="1:6" ht="12.75" customHeight="1" x14ac:dyDescent="0.2">
      <c r="A415" s="54" t="s">
        <v>606</v>
      </c>
      <c r="B415" s="88" t="s">
        <v>833</v>
      </c>
      <c r="C415" s="55" t="s">
        <v>834</v>
      </c>
      <c r="D415" s="56">
        <f t="shared" ref="D415:E415" si="114">IF(D413&gt;=D412,D413-D412,0)</f>
        <v>204350</v>
      </c>
      <c r="E415" s="56">
        <f t="shared" si="114"/>
        <v>160074.00999999978</v>
      </c>
      <c r="F415" s="57">
        <f t="shared" si="81"/>
        <v>78.333256667482161</v>
      </c>
    </row>
    <row r="416" spans="1:6" ht="12.75" customHeight="1" x14ac:dyDescent="0.2">
      <c r="A416" s="66" t="s">
        <v>835</v>
      </c>
      <c r="B416" s="229" t="s">
        <v>836</v>
      </c>
      <c r="C416" s="67" t="s">
        <v>837</v>
      </c>
      <c r="D416" s="56">
        <f t="shared" ref="D416:E416" si="115">IF(D292-D293+D409-D410&gt;=0,D292-D293+D409-D410,0)</f>
        <v>648729</v>
      </c>
      <c r="E416" s="56">
        <f t="shared" si="115"/>
        <v>217315.16</v>
      </c>
      <c r="F416" s="57">
        <f t="shared" si="81"/>
        <v>33.498604193738835</v>
      </c>
    </row>
    <row r="417" spans="1:6" ht="12.75" customHeight="1" x14ac:dyDescent="0.2">
      <c r="A417" s="66" t="s">
        <v>835</v>
      </c>
      <c r="B417" s="88" t="s">
        <v>838</v>
      </c>
      <c r="C417" s="67" t="s">
        <v>839</v>
      </c>
      <c r="D417" s="56">
        <f t="shared" ref="D417:E417" si="116">IF(D293-D292+D410-D409&gt;=0,D293-D292+D410-D409,0)</f>
        <v>0</v>
      </c>
      <c r="E417" s="56">
        <f t="shared" si="116"/>
        <v>0</v>
      </c>
      <c r="F417" s="57" t="str">
        <f t="shared" si="81"/>
        <v>-</v>
      </c>
    </row>
    <row r="418" spans="1:6" ht="12.75" customHeight="1" x14ac:dyDescent="0.2">
      <c r="A418" s="61" t="s">
        <v>840</v>
      </c>
      <c r="B418" s="91" t="s">
        <v>841</v>
      </c>
      <c r="C418" s="62" t="s">
        <v>842</v>
      </c>
      <c r="D418" s="68">
        <f t="shared" ref="D418:E418" si="117">D294+D411</f>
        <v>68476</v>
      </c>
      <c r="E418" s="68">
        <f t="shared" si="117"/>
        <v>144855.62</v>
      </c>
      <c r="F418" s="63">
        <f t="shared" si="81"/>
        <v>211.5421753607103</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0</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0</v>
      </c>
      <c r="F605" s="57" t="str">
        <f t="shared" si="119"/>
        <v>-</v>
      </c>
    </row>
    <row r="606" spans="1:6" ht="24" x14ac:dyDescent="0.2">
      <c r="A606" s="54">
        <v>5443</v>
      </c>
      <c r="B606" s="88" t="s">
        <v>1207</v>
      </c>
      <c r="C606" s="55" t="s">
        <v>1208</v>
      </c>
      <c r="D606" s="284"/>
      <c r="E606" s="284"/>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11045654</v>
      </c>
      <c r="E639" s="56">
        <f t="shared" si="180"/>
        <v>12143487.02</v>
      </c>
      <c r="F639" s="57">
        <f t="shared" si="119"/>
        <v>109.93904951214297</v>
      </c>
    </row>
    <row r="640" spans="1:6" ht="12.75" customHeight="1" x14ac:dyDescent="0.2">
      <c r="A640" s="54" t="s">
        <v>606</v>
      </c>
      <c r="B640" s="88" t="s">
        <v>1275</v>
      </c>
      <c r="C640" s="55" t="s">
        <v>1276</v>
      </c>
      <c r="D640" s="56">
        <f t="shared" ref="D640:E640" si="181">D413+D528</f>
        <v>11250004</v>
      </c>
      <c r="E640" s="56">
        <f t="shared" si="181"/>
        <v>12303561.029999999</v>
      </c>
      <c r="F640" s="57">
        <f t="shared" si="119"/>
        <v>109.36494804801846</v>
      </c>
    </row>
    <row r="641" spans="1:6" ht="12.75" customHeight="1" x14ac:dyDescent="0.2">
      <c r="A641" s="54" t="s">
        <v>606</v>
      </c>
      <c r="B641" s="88" t="s">
        <v>1277</v>
      </c>
      <c r="C641" s="55" t="s">
        <v>1278</v>
      </c>
      <c r="D641" s="56">
        <f t="shared" ref="D641:E641" si="182">IF(D639&gt;=D640,D639-D640,0)</f>
        <v>0</v>
      </c>
      <c r="E641" s="56">
        <f t="shared" si="182"/>
        <v>0</v>
      </c>
      <c r="F641" s="57" t="str">
        <f t="shared" si="119"/>
        <v>-</v>
      </c>
    </row>
    <row r="642" spans="1:6" ht="12.75" customHeight="1" x14ac:dyDescent="0.2">
      <c r="A642" s="54" t="s">
        <v>606</v>
      </c>
      <c r="B642" s="88" t="s">
        <v>1279</v>
      </c>
      <c r="C642" s="55" t="s">
        <v>1280</v>
      </c>
      <c r="D642" s="56">
        <f t="shared" ref="D642:E642" si="183">IF(D640&gt;=D639,D640-D639,0)</f>
        <v>204350</v>
      </c>
      <c r="E642" s="56">
        <f t="shared" si="183"/>
        <v>160074.00999999978</v>
      </c>
      <c r="F642" s="57">
        <f t="shared" si="119"/>
        <v>78.333256667482161</v>
      </c>
    </row>
    <row r="643" spans="1:6" ht="24" x14ac:dyDescent="0.2">
      <c r="A643" s="66" t="s">
        <v>1281</v>
      </c>
      <c r="B643" s="88" t="s">
        <v>1282</v>
      </c>
      <c r="C643" s="67" t="s">
        <v>1281</v>
      </c>
      <c r="D643" s="56">
        <f t="shared" ref="D643:E643" si="184">IF(D416-D417+D637-D638&gt;=0,D416-D417+D637-D638,0)</f>
        <v>648729</v>
      </c>
      <c r="E643" s="56">
        <f t="shared" si="184"/>
        <v>217315.16</v>
      </c>
      <c r="F643" s="57">
        <f t="shared" si="119"/>
        <v>33.498604193738835</v>
      </c>
    </row>
    <row r="644" spans="1:6" ht="24" x14ac:dyDescent="0.2">
      <c r="A644" s="66" t="s">
        <v>1283</v>
      </c>
      <c r="B644" s="88" t="s">
        <v>1284</v>
      </c>
      <c r="C644" s="67" t="s">
        <v>1283</v>
      </c>
      <c r="D644" s="56">
        <f t="shared" ref="D644:E644" si="185">IF(D417-D416+D638-D637&gt;=0,D417-D416+D638-D637,0)</f>
        <v>0</v>
      </c>
      <c r="E644" s="56">
        <f t="shared" si="185"/>
        <v>0</v>
      </c>
      <c r="F644" s="57" t="str">
        <f t="shared" si="119"/>
        <v>-</v>
      </c>
    </row>
    <row r="645" spans="1:6" ht="24" x14ac:dyDescent="0.2">
      <c r="A645" s="54" t="s">
        <v>606</v>
      </c>
      <c r="B645" s="88" t="s">
        <v>1285</v>
      </c>
      <c r="C645" s="55" t="s">
        <v>1286</v>
      </c>
      <c r="D645" s="56">
        <f t="shared" ref="D645:E645" si="186">IF(D641+D643-D642-D644&gt;=0,D641+D643-D642-D644,0)</f>
        <v>444379</v>
      </c>
      <c r="E645" s="56">
        <f t="shared" si="186"/>
        <v>57241.150000000227</v>
      </c>
      <c r="F645" s="57">
        <f t="shared" si="119"/>
        <v>12.881155500147448</v>
      </c>
    </row>
    <row r="646" spans="1:6" ht="24" x14ac:dyDescent="0.2">
      <c r="A646" s="54" t="s">
        <v>606</v>
      </c>
      <c r="B646" s="88" t="s">
        <v>1287</v>
      </c>
      <c r="C646" s="55" t="s">
        <v>1288</v>
      </c>
      <c r="D646" s="56">
        <f t="shared" ref="D646:E646" si="187">IF(D642+D644-D641-D643&gt;=0,D642+D644-D641-D643,0)</f>
        <v>0</v>
      </c>
      <c r="E646" s="56">
        <f t="shared" si="187"/>
        <v>0</v>
      </c>
      <c r="F646" s="57" t="str">
        <f t="shared" si="119"/>
        <v>-</v>
      </c>
    </row>
    <row r="647" spans="1:6" ht="24" x14ac:dyDescent="0.2">
      <c r="A647" s="61" t="s">
        <v>1289</v>
      </c>
      <c r="B647" s="275" t="s">
        <v>1290</v>
      </c>
      <c r="C647" s="62" t="s">
        <v>1289</v>
      </c>
      <c r="D647" s="285">
        <v>1469522</v>
      </c>
      <c r="E647" s="285">
        <v>1581988.85</v>
      </c>
      <c r="F647" s="63">
        <f t="shared" si="119"/>
        <v>107.65329474482179</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696115</v>
      </c>
      <c r="E649" s="284">
        <v>405683.96</v>
      </c>
      <c r="F649" s="57">
        <f t="shared" ref="F649:F724" si="188">IF(D649&lt;&gt;0,IF(E649/D649&gt;=100,"&gt;&gt;100",E649/D649*100),"-")</f>
        <v>58.278295971211655</v>
      </c>
    </row>
    <row r="650" spans="1:6" ht="12.75" customHeight="1" x14ac:dyDescent="0.2">
      <c r="A650" s="54" t="s">
        <v>1294</v>
      </c>
      <c r="B650" s="88" t="s">
        <v>1295</v>
      </c>
      <c r="C650" s="55" t="s">
        <v>1294</v>
      </c>
      <c r="D650" s="284">
        <v>569343</v>
      </c>
      <c r="E650" s="284">
        <v>1389285.5</v>
      </c>
      <c r="F650" s="57">
        <f t="shared" si="188"/>
        <v>244.0155582838465</v>
      </c>
    </row>
    <row r="651" spans="1:6" ht="12.75" customHeight="1" x14ac:dyDescent="0.2">
      <c r="A651" s="54" t="s">
        <v>1296</v>
      </c>
      <c r="B651" s="88" t="s">
        <v>1297</v>
      </c>
      <c r="C651" s="55" t="s">
        <v>1296</v>
      </c>
      <c r="D651" s="284">
        <v>680449</v>
      </c>
      <c r="E651" s="284">
        <v>1682829.06</v>
      </c>
      <c r="F651" s="57">
        <f t="shared" si="188"/>
        <v>247.31156339417061</v>
      </c>
    </row>
    <row r="652" spans="1:6" ht="24" x14ac:dyDescent="0.2">
      <c r="A652" s="54">
        <v>11</v>
      </c>
      <c r="B652" s="88" t="s">
        <v>1298</v>
      </c>
      <c r="C652" s="55" t="s">
        <v>1299</v>
      </c>
      <c r="D652" s="56">
        <f t="shared" ref="D652:E652" si="189">+D649+D650-D651</f>
        <v>585009</v>
      </c>
      <c r="E652" s="56">
        <f t="shared" si="189"/>
        <v>112140.39999999991</v>
      </c>
      <c r="F652" s="57">
        <f t="shared" si="188"/>
        <v>19.169004237541628</v>
      </c>
    </row>
    <row r="653" spans="1:6" ht="24" x14ac:dyDescent="0.2">
      <c r="A653" s="54" t="s">
        <v>606</v>
      </c>
      <c r="B653" s="88" t="s">
        <v>1300</v>
      </c>
      <c r="C653" s="55" t="s">
        <v>1301</v>
      </c>
      <c r="D653" s="307"/>
      <c r="E653" s="307"/>
      <c r="F653" s="57" t="str">
        <f t="shared" si="188"/>
        <v>-</v>
      </c>
    </row>
    <row r="654" spans="1:6" ht="24" x14ac:dyDescent="0.2">
      <c r="A654" s="54" t="s">
        <v>606</v>
      </c>
      <c r="B654" s="88" t="s">
        <v>1302</v>
      </c>
      <c r="C654" s="55" t="s">
        <v>1303</v>
      </c>
      <c r="D654" s="307">
        <v>139</v>
      </c>
      <c r="E654" s="307">
        <v>146</v>
      </c>
      <c r="F654" s="57">
        <f t="shared" si="188"/>
        <v>105.03597122302158</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127</v>
      </c>
      <c r="E656" s="307">
        <v>128</v>
      </c>
      <c r="F656" s="57">
        <f t="shared" si="188"/>
        <v>100.78740157480314</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c r="E661" s="284"/>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v>2000</v>
      </c>
      <c r="E676" s="284">
        <v>1760</v>
      </c>
      <c r="F676" s="57">
        <f t="shared" si="188"/>
        <v>88</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v>12266</v>
      </c>
      <c r="E710" s="284">
        <v>17330.7</v>
      </c>
      <c r="F710" s="57">
        <f t="shared" si="188"/>
        <v>141.29055926952552</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v>37815</v>
      </c>
      <c r="E717" s="284">
        <v>40642.85</v>
      </c>
      <c r="F717" s="57">
        <f t="shared" si="188"/>
        <v>107.47811714927937</v>
      </c>
    </row>
    <row r="718" spans="1:6" ht="12.75" customHeight="1" x14ac:dyDescent="0.2">
      <c r="A718" s="54">
        <v>32121</v>
      </c>
      <c r="B718" s="88" t="s">
        <v>1413</v>
      </c>
      <c r="C718" s="55" t="s">
        <v>1414</v>
      </c>
      <c r="D718" s="284">
        <v>201431</v>
      </c>
      <c r="E718" s="284">
        <v>215760.3</v>
      </c>
      <c r="F718" s="57">
        <f t="shared" si="188"/>
        <v>107.11375111080221</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v>7980</v>
      </c>
      <c r="E720" s="284">
        <v>7010.42</v>
      </c>
      <c r="F720" s="57">
        <f t="shared" si="188"/>
        <v>87.849874686716788</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v>5316</v>
      </c>
      <c r="E722" s="284"/>
      <c r="F722" s="57">
        <f t="shared" si="188"/>
        <v>0</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82" si="190">IF(D725&lt;&gt;0,IF(E725/D725&gt;=100,"&gt;&gt;100",E725/D725*100),"-")</f>
        <v>-</v>
      </c>
    </row>
    <row r="726" spans="1:6" ht="12.75" customHeight="1" x14ac:dyDescent="0.2">
      <c r="A726" s="54" t="s">
        <v>1429</v>
      </c>
      <c r="B726" s="88" t="s">
        <v>1430</v>
      </c>
      <c r="C726" s="55" t="s">
        <v>1429</v>
      </c>
      <c r="D726" s="284">
        <v>3436</v>
      </c>
      <c r="E726" s="284">
        <v>3436.2</v>
      </c>
      <c r="F726" s="57">
        <f t="shared" si="190"/>
        <v>100.0058207217695</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c r="E742" s="284"/>
      <c r="F742" s="57" t="str">
        <f t="shared" si="190"/>
        <v>-</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v>14900</v>
      </c>
      <c r="E816" s="284">
        <v>20202.8</v>
      </c>
      <c r="F816" s="57">
        <f t="shared" si="190"/>
        <v>135.58926174496645</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c r="E819" s="284"/>
      <c r="F819" s="57" t="str">
        <f t="shared" si="190"/>
        <v>-</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v>80979</v>
      </c>
      <c r="E824" s="284">
        <v>48186.59</v>
      </c>
      <c r="F824" s="57">
        <f t="shared" si="190"/>
        <v>59.505044517714467</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v>16445</v>
      </c>
      <c r="E828" s="284">
        <v>46669.279999999999</v>
      </c>
      <c r="F828" s="57">
        <f t="shared" si="190"/>
        <v>283.79008817269687</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c r="E886" s="284"/>
      <c r="F886" s="57" t="str">
        <f t="shared" si="190"/>
        <v>-</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si="190"/>
        <v>-</v>
      </c>
    </row>
    <row r="981" spans="1:6" ht="24" x14ac:dyDescent="0.2">
      <c r="A981" s="54">
        <v>54772</v>
      </c>
      <c r="B981" s="88" t="s">
        <v>1938</v>
      </c>
      <c r="C981" s="55" t="s">
        <v>1939</v>
      </c>
      <c r="D981" s="284"/>
      <c r="E981" s="284"/>
      <c r="F981" s="57" t="str">
        <f t="shared" si="190"/>
        <v>-</v>
      </c>
    </row>
    <row r="982" spans="1:6" ht="24" x14ac:dyDescent="0.2">
      <c r="A982" s="61">
        <v>55312</v>
      </c>
      <c r="B982" s="91" t="s">
        <v>1940</v>
      </c>
      <c r="C982" s="62" t="s">
        <v>1941</v>
      </c>
      <c r="D982" s="285"/>
      <c r="E982" s="285"/>
      <c r="F982" s="63" t="str">
        <f t="shared" si="190"/>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1">IF(D985&lt;&gt;0,IF(E985/D985&gt;=100,"&gt;&gt;100",E985/D985*100),"-")</f>
        <v>-</v>
      </c>
    </row>
    <row r="986" spans="1:6" ht="24" x14ac:dyDescent="0.2">
      <c r="A986" s="54" t="s">
        <v>1949</v>
      </c>
      <c r="B986" s="88" t="s">
        <v>1950</v>
      </c>
      <c r="C986" s="55" t="s">
        <v>1949</v>
      </c>
      <c r="D986" s="287"/>
      <c r="E986" s="287"/>
      <c r="F986" s="57" t="str">
        <f t="shared" si="191"/>
        <v>-</v>
      </c>
    </row>
    <row r="987" spans="1:6" ht="24" x14ac:dyDescent="0.2">
      <c r="A987" s="54" t="s">
        <v>1951</v>
      </c>
      <c r="B987" s="88" t="s">
        <v>1952</v>
      </c>
      <c r="C987" s="55" t="s">
        <v>1951</v>
      </c>
      <c r="D987" s="287"/>
      <c r="E987" s="287"/>
      <c r="F987" s="57" t="str">
        <f t="shared" si="191"/>
        <v>-</v>
      </c>
    </row>
    <row r="988" spans="1:6" ht="24" x14ac:dyDescent="0.2">
      <c r="A988" s="54">
        <v>26454</v>
      </c>
      <c r="B988" s="88" t="s">
        <v>1953</v>
      </c>
      <c r="C988" s="55" t="s">
        <v>1954</v>
      </c>
      <c r="D988" s="287"/>
      <c r="E988" s="287"/>
      <c r="F988" s="57" t="str">
        <f t="shared" si="191"/>
        <v>-</v>
      </c>
    </row>
    <row r="989" spans="1:6" ht="12.75" customHeight="1" x14ac:dyDescent="0.2">
      <c r="A989" s="54" t="s">
        <v>1955</v>
      </c>
      <c r="B989" s="88" t="s">
        <v>1956</v>
      </c>
      <c r="C989" s="55" t="s">
        <v>1955</v>
      </c>
      <c r="D989" s="287"/>
      <c r="E989" s="287"/>
      <c r="F989" s="57" t="str">
        <f t="shared" si="191"/>
        <v>-</v>
      </c>
    </row>
    <row r="990" spans="1:6" ht="36" x14ac:dyDescent="0.2">
      <c r="A990" s="54" t="s">
        <v>1957</v>
      </c>
      <c r="B990" s="88" t="s">
        <v>1958</v>
      </c>
      <c r="C990" s="55" t="s">
        <v>1959</v>
      </c>
      <c r="D990" s="287"/>
      <c r="E990" s="287"/>
      <c r="F990" s="57" t="str">
        <f t="shared" si="191"/>
        <v>-</v>
      </c>
    </row>
    <row r="991" spans="1:6" ht="12.75" customHeight="1" x14ac:dyDescent="0.2">
      <c r="A991" s="54" t="s">
        <v>1960</v>
      </c>
      <c r="B991" s="88" t="s">
        <v>1961</v>
      </c>
      <c r="C991" s="55" t="s">
        <v>1960</v>
      </c>
      <c r="D991" s="287"/>
      <c r="E991" s="287"/>
      <c r="F991" s="57" t="str">
        <f t="shared" si="191"/>
        <v>-</v>
      </c>
    </row>
    <row r="992" spans="1:6" ht="24" x14ac:dyDescent="0.2">
      <c r="A992" s="61">
        <v>26534</v>
      </c>
      <c r="B992" s="91" t="s">
        <v>1962</v>
      </c>
      <c r="C992" s="62" t="s">
        <v>1963</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35</v>
      </c>
      <c r="B69" s="100" t="s">
        <v>2070</v>
      </c>
      <c r="C69" s="106" t="s">
        <v>35</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952</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954</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956</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1168</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1172</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1178</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1174</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970</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2257</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2403</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2404</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2405</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2408</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2409</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2410</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2413</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2414</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2534</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2535</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2542</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2565</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2576</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2589</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2590</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2595</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2664</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2665</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2666</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2667</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2668</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2669</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2670</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2671</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2672</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2673</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2674</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2675</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2676</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1602</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1629</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76"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2329586.7799999998</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12827477.059999999</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v>302631.21999999997</v>
      </c>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11871538.719999999</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9367805.5899999999</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2367895.54</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20778.919999999998</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115058.67</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0</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653307.12</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12749311.68</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v>218567.99</v>
      </c>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11877436.57</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9235884.2200000007</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2386766.96</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20778.919999999998</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110321.82</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123684.65</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653307.12</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2407752.1599999983</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5260.69</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5260.69</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5260.69</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5260.69</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2402491.4699999997</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v>720890.49</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1681600.98</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2</v>
      </c>
      <c r="G3" s="144">
        <f>IF(RefStr!C12&lt;&gt;"",INT(VALUE(MID(RefStr!C12,1,4))),0)</f>
        <v>2022</v>
      </c>
      <c r="H3" s="148">
        <f>IF(RefStr!C12&lt;&gt;"",INT(VALUE(MID(RefStr!C12,6,2))),0)</f>
        <v>6</v>
      </c>
      <c r="I3" s="149" t="str">
        <f>RefStr!C10</f>
        <v>11</v>
      </c>
      <c r="J3" s="150" t="str">
        <f>RefStr!H7</f>
        <v>DA</v>
      </c>
      <c r="K3" s="148" t="str">
        <f>RefStr!H9</f>
        <v>NE</v>
      </c>
      <c r="L3" s="148" t="str">
        <f>RefStr!H10</f>
        <v>NE</v>
      </c>
      <c r="M3" s="148" t="str">
        <f>RefStr!H8</f>
        <v>NE</v>
      </c>
      <c r="N3" s="148" t="str">
        <f>RefStr!H11</f>
        <v>DA</v>
      </c>
      <c r="O3" s="151">
        <f>RefStr!C6</f>
        <v>7497</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Provjera</v>
      </c>
      <c r="C219" s="138" t="s">
        <v>3221</v>
      </c>
      <c r="D219" s="143"/>
      <c r="E219" s="80">
        <f t="shared" si="20"/>
        <v>0</v>
      </c>
      <c r="F219" s="80">
        <f t="shared" si="21"/>
        <v>1</v>
      </c>
      <c r="G219" s="80"/>
      <c r="H219" s="80"/>
      <c r="I219" s="80"/>
      <c r="J219" s="80"/>
      <c r="K219" s="80"/>
      <c r="L219" s="80">
        <f>IF(AND('PR-RAS'!D184&gt;0,SUM('PR-RAS'!D721:D723)=0),1,0)</f>
        <v>0</v>
      </c>
      <c r="M219" s="80">
        <f>IF(AND('PR-RAS'!E184&gt;0,SUM('PR-RAS'!E721:E723)=0),1,0)</f>
        <v>1</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c r="D1" s="322"/>
    </row>
    <row r="2" spans="1:17" ht="33" customHeight="1" x14ac:dyDescent="0.2">
      <c r="A2" s="385" t="s">
        <v>3299</v>
      </c>
      <c r="B2" s="386"/>
      <c r="C2" s="383"/>
      <c r="D2" s="4"/>
      <c r="E2" s="4"/>
      <c r="F2" s="4"/>
      <c r="G2" s="4"/>
      <c r="H2" s="4"/>
      <c r="I2" s="4"/>
      <c r="J2" s="4"/>
      <c r="K2" s="4"/>
      <c r="L2" s="4"/>
      <c r="M2" s="4"/>
      <c r="N2" s="4"/>
      <c r="O2" s="4"/>
      <c r="P2" s="4"/>
      <c r="Q2" s="4"/>
    </row>
    <row r="3" spans="1:17" ht="18.75" customHeight="1" x14ac:dyDescent="0.2">
      <c r="A3" s="43" t="s">
        <v>3300</v>
      </c>
      <c r="B3" s="387" t="s">
        <v>3301</v>
      </c>
      <c r="C3" s="383"/>
      <c r="D3" s="4"/>
      <c r="E3" s="4"/>
      <c r="F3" s="4"/>
      <c r="G3" s="4"/>
      <c r="H3" s="4"/>
      <c r="I3" s="4"/>
      <c r="J3" s="4"/>
      <c r="K3" s="4"/>
      <c r="L3" s="4"/>
      <c r="M3" s="4"/>
      <c r="N3" s="4"/>
      <c r="O3" s="4"/>
      <c r="P3" s="4"/>
      <c r="Q3" s="4"/>
    </row>
    <row r="4" spans="1:17" ht="37.5" hidden="1" customHeight="1" x14ac:dyDescent="0.2">
      <c r="A4" s="44" t="s">
        <v>3302</v>
      </c>
      <c r="B4" s="382" t="s">
        <v>3303</v>
      </c>
      <c r="C4" s="383"/>
      <c r="D4" s="4"/>
      <c r="E4" s="4"/>
      <c r="F4" s="4"/>
      <c r="G4" s="4"/>
      <c r="H4" s="4"/>
      <c r="I4" s="4"/>
      <c r="J4" s="4"/>
      <c r="K4" s="4"/>
      <c r="L4" s="4"/>
      <c r="M4" s="4"/>
      <c r="N4" s="4"/>
      <c r="O4" s="4"/>
      <c r="P4" s="4"/>
      <c r="Q4" s="4"/>
    </row>
    <row r="5" spans="1:17" ht="48" hidden="1" customHeight="1" x14ac:dyDescent="0.2">
      <c r="A5" s="44" t="s">
        <v>3302</v>
      </c>
      <c r="B5" s="382" t="s">
        <v>3304</v>
      </c>
      <c r="C5" s="383"/>
      <c r="D5" s="4"/>
      <c r="E5" s="4"/>
      <c r="F5" s="4"/>
      <c r="G5" s="4"/>
      <c r="H5" s="4"/>
      <c r="I5" s="4"/>
      <c r="J5" s="4"/>
      <c r="K5" s="4"/>
      <c r="L5" s="4"/>
      <c r="M5" s="4"/>
      <c r="N5" s="4"/>
      <c r="O5" s="4"/>
      <c r="P5" s="4"/>
      <c r="Q5" s="4"/>
    </row>
    <row r="6" spans="1:17" ht="59.25" hidden="1" customHeight="1" x14ac:dyDescent="0.2">
      <c r="A6" s="44" t="s">
        <v>3302</v>
      </c>
      <c r="B6" s="382" t="s">
        <v>3305</v>
      </c>
      <c r="C6" s="383"/>
      <c r="D6" s="4"/>
      <c r="E6" s="4"/>
      <c r="F6" s="4"/>
      <c r="G6" s="4"/>
      <c r="H6" s="4"/>
      <c r="I6" s="4"/>
      <c r="J6" s="4"/>
      <c r="K6" s="4"/>
      <c r="L6" s="4"/>
      <c r="M6" s="4"/>
      <c r="N6" s="4"/>
      <c r="O6" s="4"/>
      <c r="P6" s="4"/>
      <c r="Q6" s="4"/>
    </row>
    <row r="7" spans="1:17" ht="48" hidden="1" customHeight="1" x14ac:dyDescent="0.2">
      <c r="A7" s="44" t="s">
        <v>3306</v>
      </c>
      <c r="B7" s="382" t="s">
        <v>3307</v>
      </c>
      <c r="C7" s="383"/>
      <c r="D7" s="4"/>
      <c r="E7" s="4"/>
      <c r="F7" s="4"/>
      <c r="G7" s="4"/>
      <c r="H7" s="4"/>
      <c r="I7" s="4"/>
      <c r="J7" s="4"/>
      <c r="K7" s="4"/>
      <c r="L7" s="4"/>
      <c r="M7" s="4"/>
      <c r="N7" s="4"/>
      <c r="O7" s="4"/>
      <c r="P7" s="4"/>
      <c r="Q7" s="4"/>
    </row>
    <row r="8" spans="1:17" ht="41.25" hidden="1" customHeight="1" x14ac:dyDescent="0.2">
      <c r="A8" s="44" t="s">
        <v>3308</v>
      </c>
      <c r="B8" s="382" t="s">
        <v>3309</v>
      </c>
      <c r="C8" s="383"/>
      <c r="D8" s="4"/>
      <c r="E8" s="4"/>
      <c r="F8" s="4"/>
      <c r="G8" s="4"/>
      <c r="H8" s="4"/>
      <c r="I8" s="4"/>
      <c r="J8" s="4"/>
      <c r="K8" s="4"/>
      <c r="L8" s="4"/>
      <c r="M8" s="4"/>
      <c r="N8" s="4"/>
      <c r="O8" s="4"/>
      <c r="P8" s="4"/>
      <c r="Q8" s="4"/>
    </row>
    <row r="9" spans="1:17" ht="59.25" hidden="1" customHeight="1" x14ac:dyDescent="0.2">
      <c r="A9" s="44" t="s">
        <v>3310</v>
      </c>
      <c r="B9" s="382" t="s">
        <v>3311</v>
      </c>
      <c r="C9" s="383"/>
      <c r="D9" s="4"/>
      <c r="E9" s="4"/>
      <c r="F9" s="4"/>
      <c r="G9" s="4"/>
      <c r="H9" s="4"/>
      <c r="I9" s="4"/>
      <c r="J9" s="4"/>
      <c r="K9" s="4"/>
      <c r="L9" s="4"/>
      <c r="M9" s="4"/>
      <c r="N9" s="4"/>
      <c r="O9" s="4"/>
      <c r="P9" s="4"/>
      <c r="Q9" s="4"/>
    </row>
    <row r="10" spans="1:17" ht="61.5" hidden="1" customHeight="1" x14ac:dyDescent="0.2">
      <c r="A10" s="44" t="s">
        <v>3310</v>
      </c>
      <c r="B10" s="382" t="s">
        <v>3312</v>
      </c>
      <c r="C10" s="383"/>
      <c r="D10" s="4"/>
      <c r="E10" s="4"/>
      <c r="F10" s="4"/>
      <c r="G10" s="4"/>
      <c r="H10" s="4"/>
      <c r="I10" s="4"/>
      <c r="J10" s="4"/>
      <c r="K10" s="4"/>
      <c r="L10" s="4"/>
      <c r="M10" s="4"/>
      <c r="N10" s="4"/>
      <c r="O10" s="4"/>
      <c r="P10" s="4"/>
      <c r="Q10" s="4"/>
    </row>
    <row r="11" spans="1:17" ht="43.5" hidden="1" customHeight="1" x14ac:dyDescent="0.2">
      <c r="A11" s="44" t="s">
        <v>3310</v>
      </c>
      <c r="B11" s="382" t="s">
        <v>3313</v>
      </c>
      <c r="C11" s="383"/>
      <c r="D11" s="4"/>
      <c r="E11" s="4"/>
      <c r="F11" s="4"/>
      <c r="G11" s="4"/>
      <c r="H11" s="4"/>
      <c r="I11" s="4"/>
      <c r="J11" s="4"/>
      <c r="K11" s="4"/>
      <c r="L11" s="4"/>
      <c r="M11" s="4"/>
      <c r="N11" s="4"/>
      <c r="O11" s="4"/>
      <c r="P11" s="4"/>
      <c r="Q11" s="4"/>
    </row>
    <row r="12" spans="1:17" ht="27.75" hidden="1" customHeight="1" x14ac:dyDescent="0.2">
      <c r="A12" s="44" t="s">
        <v>3314</v>
      </c>
      <c r="B12" s="382" t="s">
        <v>3315</v>
      </c>
      <c r="C12" s="383"/>
      <c r="D12" s="4"/>
      <c r="E12" s="4"/>
      <c r="F12" s="4"/>
      <c r="G12" s="4"/>
      <c r="H12" s="4"/>
      <c r="I12" s="4"/>
      <c r="J12" s="4"/>
      <c r="K12" s="4"/>
      <c r="L12" s="4"/>
      <c r="M12" s="4"/>
      <c r="N12" s="4"/>
      <c r="O12" s="4"/>
      <c r="P12" s="4"/>
      <c r="Q12" s="4"/>
    </row>
    <row r="13" spans="1:17" ht="27.75" hidden="1" customHeight="1" x14ac:dyDescent="0.2">
      <c r="A13" s="44" t="s">
        <v>3316</v>
      </c>
      <c r="B13" s="382" t="s">
        <v>3317</v>
      </c>
      <c r="C13" s="383"/>
      <c r="D13" s="4"/>
      <c r="E13" s="4"/>
      <c r="F13" s="4"/>
      <c r="G13" s="4"/>
      <c r="H13" s="4"/>
      <c r="I13" s="4"/>
      <c r="J13" s="4"/>
      <c r="K13" s="4"/>
      <c r="L13" s="4"/>
      <c r="M13" s="4"/>
      <c r="N13" s="4"/>
      <c r="O13" s="4"/>
      <c r="P13" s="4"/>
      <c r="Q13" s="4"/>
    </row>
    <row r="14" spans="1:17" ht="45.75" hidden="1" customHeight="1" x14ac:dyDescent="0.2">
      <c r="A14" s="44" t="s">
        <v>3318</v>
      </c>
      <c r="B14" s="382" t="s">
        <v>3319</v>
      </c>
      <c r="C14" s="383"/>
      <c r="D14" s="4"/>
      <c r="E14" s="4"/>
      <c r="F14" s="4"/>
      <c r="G14" s="4"/>
      <c r="H14" s="4"/>
      <c r="I14" s="4"/>
      <c r="J14" s="4"/>
      <c r="K14" s="4"/>
      <c r="L14" s="4"/>
      <c r="M14" s="4"/>
      <c r="N14" s="4"/>
      <c r="O14" s="4"/>
      <c r="P14" s="4"/>
      <c r="Q14" s="4"/>
    </row>
    <row r="15" spans="1:17" ht="45.75" hidden="1" customHeight="1" x14ac:dyDescent="0.2">
      <c r="A15" s="44" t="s">
        <v>3320</v>
      </c>
      <c r="B15" s="382" t="s">
        <v>3321</v>
      </c>
      <c r="C15" s="383"/>
      <c r="D15" s="4"/>
      <c r="E15" s="4"/>
      <c r="F15" s="4"/>
      <c r="G15" s="4"/>
      <c r="H15" s="4"/>
      <c r="I15" s="4"/>
      <c r="J15" s="4"/>
      <c r="K15" s="4"/>
      <c r="L15" s="4"/>
      <c r="M15" s="4"/>
      <c r="N15" s="4"/>
      <c r="O15" s="4"/>
      <c r="P15" s="4"/>
      <c r="Q15" s="4"/>
    </row>
    <row r="16" spans="1:17" ht="51" hidden="1" customHeight="1" x14ac:dyDescent="0.2">
      <c r="A16" s="44" t="s">
        <v>3322</v>
      </c>
      <c r="B16" s="382" t="s">
        <v>3323</v>
      </c>
      <c r="C16" s="383"/>
      <c r="D16" s="4"/>
      <c r="E16" s="4"/>
      <c r="F16" s="4"/>
      <c r="G16" s="4"/>
      <c r="H16" s="4"/>
      <c r="I16" s="4"/>
      <c r="J16" s="4"/>
      <c r="K16" s="4"/>
      <c r="L16" s="4"/>
      <c r="M16" s="4"/>
      <c r="N16" s="4"/>
      <c r="O16" s="4"/>
      <c r="P16" s="4"/>
      <c r="Q16" s="4"/>
    </row>
    <row r="17" spans="1:17" ht="27.75" hidden="1" customHeight="1" x14ac:dyDescent="0.2">
      <c r="A17" s="44" t="s">
        <v>3324</v>
      </c>
      <c r="B17" s="382" t="s">
        <v>3325</v>
      </c>
      <c r="C17" s="383"/>
      <c r="D17" s="4"/>
      <c r="E17" s="4"/>
      <c r="F17" s="4"/>
      <c r="G17" s="4"/>
      <c r="H17" s="4"/>
      <c r="I17" s="4"/>
      <c r="J17" s="4"/>
      <c r="K17" s="4"/>
      <c r="L17" s="4"/>
      <c r="M17" s="4"/>
      <c r="N17" s="4"/>
      <c r="O17" s="4"/>
      <c r="P17" s="4"/>
      <c r="Q17" s="4"/>
    </row>
    <row r="18" spans="1:17" ht="27.75" hidden="1" customHeight="1" x14ac:dyDescent="0.2">
      <c r="A18" s="44" t="s">
        <v>3326</v>
      </c>
      <c r="B18" s="382" t="s">
        <v>3327</v>
      </c>
      <c r="C18" s="383"/>
      <c r="D18" s="4"/>
      <c r="E18" s="4"/>
      <c r="F18" s="4"/>
      <c r="G18" s="4"/>
      <c r="H18" s="4"/>
      <c r="I18" s="4"/>
      <c r="J18" s="4"/>
      <c r="K18" s="4"/>
      <c r="L18" s="4"/>
      <c r="M18" s="4"/>
      <c r="N18" s="4"/>
      <c r="O18" s="4"/>
      <c r="P18" s="4"/>
      <c r="Q18" s="4"/>
    </row>
    <row r="19" spans="1:17" ht="45" hidden="1" customHeight="1" x14ac:dyDescent="0.2">
      <c r="A19" s="44" t="s">
        <v>3326</v>
      </c>
      <c r="B19" s="382" t="s">
        <v>3328</v>
      </c>
      <c r="C19" s="383"/>
      <c r="D19" s="4"/>
      <c r="E19" s="4"/>
      <c r="F19" s="4"/>
      <c r="G19" s="4"/>
      <c r="H19" s="4"/>
      <c r="I19" s="4"/>
      <c r="J19" s="4"/>
      <c r="K19" s="4"/>
      <c r="L19" s="4"/>
      <c r="M19" s="4"/>
      <c r="N19" s="4"/>
      <c r="O19" s="4"/>
      <c r="P19" s="4"/>
      <c r="Q19" s="4"/>
    </row>
    <row r="20" spans="1:17" ht="45" hidden="1" customHeight="1" x14ac:dyDescent="0.2">
      <c r="A20" s="44" t="s">
        <v>3329</v>
      </c>
      <c r="B20" s="382" t="s">
        <v>3330</v>
      </c>
      <c r="C20" s="383"/>
      <c r="D20" s="4"/>
      <c r="E20" s="4"/>
      <c r="F20" s="4"/>
      <c r="G20" s="4"/>
      <c r="H20" s="4"/>
      <c r="I20" s="4"/>
      <c r="J20" s="4"/>
      <c r="K20" s="4"/>
      <c r="L20" s="4"/>
      <c r="M20" s="4"/>
      <c r="N20" s="4"/>
      <c r="O20" s="4"/>
      <c r="P20" s="4"/>
      <c r="Q20" s="4"/>
    </row>
    <row r="21" spans="1:17" ht="30" hidden="1" customHeight="1" x14ac:dyDescent="0.2">
      <c r="A21" s="44" t="s">
        <v>3331</v>
      </c>
      <c r="B21" s="382" t="s">
        <v>3332</v>
      </c>
      <c r="C21" s="383"/>
      <c r="D21" s="4"/>
      <c r="E21" s="4"/>
      <c r="F21" s="4"/>
      <c r="G21" s="4"/>
      <c r="H21" s="4"/>
      <c r="I21" s="4"/>
      <c r="J21" s="4"/>
      <c r="K21" s="4"/>
      <c r="L21" s="4"/>
      <c r="M21" s="4"/>
      <c r="N21" s="4"/>
      <c r="O21" s="4"/>
      <c r="P21" s="4"/>
      <c r="Q21" s="4"/>
    </row>
    <row r="22" spans="1:17" ht="30" hidden="1" customHeight="1" x14ac:dyDescent="0.2">
      <c r="A22" s="44" t="s">
        <v>3333</v>
      </c>
      <c r="B22" s="382" t="s">
        <v>3334</v>
      </c>
      <c r="C22" s="383"/>
      <c r="D22" s="4"/>
      <c r="E22" s="4"/>
      <c r="F22" s="4"/>
      <c r="G22" s="4"/>
      <c r="H22" s="4"/>
      <c r="I22" s="4"/>
      <c r="J22" s="4"/>
      <c r="K22" s="4"/>
      <c r="L22" s="4"/>
      <c r="M22" s="4"/>
      <c r="N22" s="4"/>
      <c r="O22" s="4"/>
      <c r="P22" s="4"/>
      <c r="Q22" s="4"/>
    </row>
    <row r="23" spans="1:17" ht="30" hidden="1" customHeight="1" x14ac:dyDescent="0.2">
      <c r="A23" s="44" t="s">
        <v>3335</v>
      </c>
      <c r="B23" s="382" t="s">
        <v>3336</v>
      </c>
      <c r="C23" s="383"/>
      <c r="D23" s="4"/>
      <c r="E23" s="4"/>
      <c r="F23" s="4"/>
      <c r="G23" s="4"/>
      <c r="H23" s="4"/>
      <c r="I23" s="4"/>
      <c r="J23" s="4"/>
      <c r="K23" s="4"/>
      <c r="L23" s="4"/>
      <c r="M23" s="4"/>
      <c r="N23" s="4"/>
      <c r="O23" s="4"/>
      <c r="P23" s="4"/>
      <c r="Q23" s="4"/>
    </row>
    <row r="24" spans="1:17" ht="30" hidden="1" customHeight="1" x14ac:dyDescent="0.2">
      <c r="A24" s="44" t="s">
        <v>3337</v>
      </c>
      <c r="B24" s="382" t="s">
        <v>3338</v>
      </c>
      <c r="C24" s="383"/>
      <c r="D24" s="4"/>
      <c r="E24" s="4"/>
      <c r="F24" s="4"/>
      <c r="G24" s="4"/>
      <c r="H24" s="4"/>
      <c r="I24" s="4"/>
      <c r="J24" s="4"/>
      <c r="K24" s="4"/>
      <c r="L24" s="4"/>
      <c r="M24" s="4"/>
      <c r="N24" s="4"/>
      <c r="O24" s="4"/>
      <c r="P24" s="4"/>
      <c r="Q24" s="4"/>
    </row>
    <row r="25" spans="1:17" ht="30" hidden="1" customHeight="1" x14ac:dyDescent="0.2">
      <c r="A25" s="44" t="s">
        <v>3339</v>
      </c>
      <c r="B25" s="382" t="s">
        <v>3340</v>
      </c>
      <c r="C25" s="383"/>
      <c r="D25" s="4"/>
      <c r="E25" s="4"/>
      <c r="F25" s="4"/>
      <c r="G25" s="4"/>
      <c r="H25" s="4"/>
      <c r="I25" s="4"/>
      <c r="J25" s="4"/>
      <c r="K25" s="4"/>
      <c r="L25" s="4"/>
      <c r="M25" s="4"/>
      <c r="N25" s="4"/>
      <c r="O25" s="4"/>
      <c r="P25" s="4"/>
      <c r="Q25" s="4"/>
    </row>
    <row r="26" spans="1:17" ht="30" hidden="1" customHeight="1" x14ac:dyDescent="0.2">
      <c r="A26" s="44" t="s">
        <v>3341</v>
      </c>
      <c r="B26" s="382" t="s">
        <v>3342</v>
      </c>
      <c r="C26" s="383"/>
      <c r="D26" s="4"/>
      <c r="E26" s="4"/>
      <c r="F26" s="4"/>
      <c r="G26" s="4"/>
      <c r="H26" s="4"/>
      <c r="I26" s="4"/>
      <c r="J26" s="4"/>
      <c r="K26" s="4"/>
      <c r="L26" s="4"/>
      <c r="M26" s="4"/>
      <c r="N26" s="4"/>
      <c r="O26" s="4"/>
      <c r="P26" s="4"/>
      <c r="Q26" s="4"/>
    </row>
    <row r="27" spans="1:17" ht="70.5" hidden="1" customHeight="1" x14ac:dyDescent="0.2">
      <c r="A27" s="44" t="s">
        <v>3343</v>
      </c>
      <c r="B27" s="382" t="s">
        <v>3344</v>
      </c>
      <c r="C27" s="383"/>
      <c r="D27" s="4"/>
      <c r="E27" s="4"/>
      <c r="F27" s="4"/>
      <c r="G27" s="4"/>
      <c r="H27" s="4"/>
      <c r="I27" s="4"/>
      <c r="J27" s="4"/>
      <c r="K27" s="4"/>
      <c r="L27" s="4"/>
      <c r="M27" s="4"/>
      <c r="N27" s="4"/>
      <c r="O27" s="4"/>
      <c r="P27" s="4"/>
      <c r="Q27" s="4"/>
    </row>
    <row r="28" spans="1:17" ht="48" hidden="1" customHeight="1" x14ac:dyDescent="0.2">
      <c r="A28" s="44" t="s">
        <v>3345</v>
      </c>
      <c r="B28" s="382" t="s">
        <v>3346</v>
      </c>
      <c r="C28" s="383"/>
      <c r="D28" s="4"/>
      <c r="E28" s="4"/>
      <c r="F28" s="4"/>
      <c r="G28" s="4"/>
      <c r="H28" s="4"/>
      <c r="I28" s="4"/>
      <c r="J28" s="4"/>
      <c r="K28" s="4"/>
      <c r="L28" s="4"/>
      <c r="M28" s="4"/>
      <c r="N28" s="4"/>
      <c r="O28" s="4"/>
      <c r="P28" s="4"/>
      <c r="Q28" s="4"/>
    </row>
    <row r="29" spans="1:17" ht="100.5" hidden="1" customHeight="1" x14ac:dyDescent="0.2">
      <c r="A29" s="44" t="s">
        <v>3347</v>
      </c>
      <c r="B29" s="382" t="s">
        <v>3348</v>
      </c>
      <c r="C29" s="383"/>
      <c r="D29" s="4"/>
      <c r="E29" s="4"/>
      <c r="F29" s="4"/>
      <c r="G29" s="4"/>
      <c r="H29" s="4"/>
      <c r="I29" s="4"/>
      <c r="J29" s="4"/>
      <c r="K29" s="4"/>
      <c r="L29" s="4"/>
      <c r="M29" s="4"/>
      <c r="N29" s="4"/>
      <c r="O29" s="4"/>
      <c r="P29" s="4"/>
      <c r="Q29" s="4"/>
    </row>
    <row r="30" spans="1:17" ht="45" hidden="1" customHeight="1" x14ac:dyDescent="0.2">
      <c r="A30" s="44" t="s">
        <v>3349</v>
      </c>
      <c r="B30" s="382" t="s">
        <v>3350</v>
      </c>
      <c r="C30" s="383"/>
      <c r="D30" s="4"/>
      <c r="E30" s="4"/>
      <c r="F30" s="4"/>
      <c r="G30" s="4"/>
      <c r="H30" s="4"/>
      <c r="I30" s="4"/>
      <c r="J30" s="4"/>
      <c r="K30" s="4"/>
      <c r="L30" s="4"/>
      <c r="M30" s="4"/>
      <c r="N30" s="4"/>
      <c r="O30" s="4"/>
      <c r="P30" s="4"/>
      <c r="Q30" s="4"/>
    </row>
    <row r="31" spans="1:17" ht="45" hidden="1" customHeight="1" x14ac:dyDescent="0.2">
      <c r="A31" s="44" t="s">
        <v>3351</v>
      </c>
      <c r="B31" s="382" t="s">
        <v>3352</v>
      </c>
      <c r="C31" s="383"/>
      <c r="D31" s="4"/>
      <c r="E31" s="4"/>
      <c r="F31" s="4"/>
      <c r="G31" s="4"/>
      <c r="H31" s="4"/>
      <c r="I31" s="4"/>
      <c r="J31" s="4"/>
      <c r="K31" s="4"/>
      <c r="L31" s="4"/>
      <c r="M31" s="4"/>
      <c r="N31" s="4"/>
      <c r="O31" s="4"/>
      <c r="P31" s="4"/>
      <c r="Q31" s="4"/>
    </row>
    <row r="32" spans="1:17" ht="45" hidden="1" customHeight="1" x14ac:dyDescent="0.2">
      <c r="A32" s="44" t="s">
        <v>3353</v>
      </c>
      <c r="B32" s="382" t="s">
        <v>3354</v>
      </c>
      <c r="C32" s="383"/>
      <c r="D32" s="4"/>
      <c r="E32" s="4"/>
      <c r="F32" s="4"/>
      <c r="G32" s="4"/>
      <c r="H32" s="4"/>
      <c r="I32" s="4"/>
      <c r="J32" s="4"/>
      <c r="K32" s="4"/>
      <c r="L32" s="4"/>
      <c r="M32" s="4"/>
      <c r="N32" s="4"/>
      <c r="O32" s="4"/>
      <c r="P32" s="4"/>
      <c r="Q32" s="4"/>
    </row>
    <row r="33" spans="1:21" ht="72" hidden="1" customHeight="1" x14ac:dyDescent="0.2">
      <c r="A33" s="44" t="s">
        <v>3355</v>
      </c>
      <c r="B33" s="382" t="s">
        <v>3356</v>
      </c>
      <c r="C33" s="383"/>
      <c r="D33" s="4"/>
      <c r="E33" s="4"/>
      <c r="F33" s="4"/>
      <c r="G33" s="4"/>
      <c r="H33" s="4"/>
      <c r="I33" s="4"/>
      <c r="J33" s="4"/>
      <c r="K33" s="4"/>
      <c r="L33" s="4"/>
      <c r="M33" s="4"/>
      <c r="N33" s="4"/>
      <c r="O33" s="4"/>
      <c r="P33" s="4"/>
      <c r="Q33" s="4"/>
    </row>
    <row r="34" spans="1:21" ht="79.5" hidden="1" customHeight="1" x14ac:dyDescent="0.2">
      <c r="A34" s="44" t="s">
        <v>3357</v>
      </c>
      <c r="B34" s="382" t="s">
        <v>3358</v>
      </c>
      <c r="C34" s="383"/>
      <c r="D34" s="4"/>
      <c r="E34" s="4"/>
      <c r="F34" s="4"/>
      <c r="G34" s="4"/>
      <c r="H34" s="4"/>
      <c r="I34" s="4"/>
      <c r="J34" s="4"/>
      <c r="K34" s="4"/>
      <c r="L34" s="4"/>
      <c r="M34" s="4"/>
      <c r="N34" s="4"/>
      <c r="O34" s="4"/>
      <c r="P34" s="4"/>
      <c r="Q34" s="4"/>
    </row>
    <row r="35" spans="1:21" ht="70.5" hidden="1" customHeight="1" x14ac:dyDescent="0.2">
      <c r="A35" s="44" t="s">
        <v>3359</v>
      </c>
      <c r="B35" s="382" t="s">
        <v>3360</v>
      </c>
      <c r="C35" s="383"/>
      <c r="D35" s="4"/>
      <c r="E35" s="4"/>
      <c r="F35" s="4"/>
      <c r="G35" s="4"/>
      <c r="H35" s="4"/>
      <c r="I35" s="4"/>
      <c r="J35" s="4"/>
      <c r="K35" s="4"/>
      <c r="L35" s="4"/>
      <c r="M35" s="4"/>
      <c r="N35" s="4"/>
      <c r="O35" s="4"/>
      <c r="P35" s="4"/>
      <c r="Q35" s="4"/>
    </row>
    <row r="36" spans="1:21" ht="45.75" hidden="1" customHeight="1" x14ac:dyDescent="0.2">
      <c r="A36" s="44" t="s">
        <v>3361</v>
      </c>
      <c r="B36" s="382" t="s">
        <v>3362</v>
      </c>
      <c r="C36" s="383"/>
      <c r="D36" s="4"/>
      <c r="E36" s="4"/>
      <c r="F36" s="4"/>
      <c r="G36" s="4"/>
      <c r="H36" s="4"/>
      <c r="I36" s="4"/>
      <c r="J36" s="4"/>
      <c r="K36" s="4"/>
      <c r="L36" s="4"/>
      <c r="M36" s="4"/>
      <c r="N36" s="4"/>
      <c r="O36" s="4"/>
      <c r="P36" s="4"/>
      <c r="Q36" s="4"/>
    </row>
    <row r="37" spans="1:21" ht="54.75" hidden="1" customHeight="1" x14ac:dyDescent="0.2">
      <c r="A37" s="44" t="s">
        <v>3363</v>
      </c>
      <c r="B37" s="382" t="s">
        <v>3364</v>
      </c>
      <c r="C37" s="383"/>
      <c r="D37" s="4"/>
      <c r="E37" s="4"/>
      <c r="F37" s="4"/>
      <c r="G37" s="4"/>
      <c r="H37" s="4"/>
      <c r="I37" s="4"/>
      <c r="J37" s="4"/>
      <c r="K37" s="4"/>
      <c r="L37" s="4"/>
      <c r="M37" s="4"/>
      <c r="N37" s="4"/>
      <c r="O37" s="4"/>
      <c r="P37" s="4"/>
      <c r="Q37" s="4"/>
    </row>
    <row r="38" spans="1:21" ht="37.5" hidden="1" customHeight="1" x14ac:dyDescent="0.2">
      <c r="A38" s="44" t="s">
        <v>3365</v>
      </c>
      <c r="B38" s="382" t="s">
        <v>3366</v>
      </c>
      <c r="C38" s="383"/>
      <c r="D38" s="4"/>
      <c r="E38" s="4"/>
      <c r="F38" s="4"/>
      <c r="G38" s="4"/>
      <c r="H38" s="4"/>
      <c r="I38" s="4"/>
      <c r="J38" s="4"/>
      <c r="K38" s="4"/>
      <c r="L38" s="4"/>
      <c r="M38" s="4"/>
      <c r="N38" s="4"/>
      <c r="O38" s="4"/>
      <c r="P38" s="4"/>
      <c r="Q38" s="4"/>
    </row>
    <row r="39" spans="1:21" ht="61.5" hidden="1" customHeight="1" x14ac:dyDescent="0.2">
      <c r="A39" s="44" t="s">
        <v>3367</v>
      </c>
      <c r="B39" s="382" t="s">
        <v>3368</v>
      </c>
      <c r="C39" s="383"/>
      <c r="D39" s="4"/>
      <c r="E39" s="4"/>
      <c r="F39" s="4"/>
      <c r="G39" s="4"/>
      <c r="H39" s="4"/>
      <c r="I39" s="4"/>
      <c r="J39" s="4"/>
      <c r="K39" s="4"/>
      <c r="L39" s="4"/>
      <c r="M39" s="4"/>
      <c r="N39" s="4"/>
      <c r="O39" s="4"/>
      <c r="P39" s="4"/>
      <c r="Q39" s="4"/>
    </row>
    <row r="40" spans="1:21" ht="53.25" hidden="1" customHeight="1" x14ac:dyDescent="0.2">
      <c r="A40" s="44" t="s">
        <v>3369</v>
      </c>
      <c r="B40" s="382" t="s">
        <v>3370</v>
      </c>
      <c r="C40" s="383"/>
      <c r="D40" s="4"/>
      <c r="E40" s="4"/>
      <c r="F40" s="4"/>
      <c r="G40" s="4"/>
      <c r="H40" s="4"/>
      <c r="I40" s="4"/>
      <c r="J40" s="4"/>
      <c r="K40" s="4"/>
      <c r="L40" s="4"/>
      <c r="M40" s="4"/>
      <c r="N40" s="4"/>
      <c r="O40" s="4"/>
      <c r="P40" s="4"/>
      <c r="Q40" s="4"/>
    </row>
    <row r="41" spans="1:21" ht="73.5" hidden="1" customHeight="1" x14ac:dyDescent="0.2">
      <c r="A41" s="44" t="s">
        <v>3371</v>
      </c>
      <c r="B41" s="382" t="s">
        <v>3372</v>
      </c>
      <c r="C41" s="383"/>
      <c r="D41" s="4"/>
      <c r="E41" s="4"/>
      <c r="F41" s="4"/>
      <c r="G41" s="4"/>
      <c r="H41" s="4"/>
      <c r="I41" s="4"/>
      <c r="J41" s="4"/>
      <c r="K41" s="4"/>
      <c r="L41" s="4"/>
      <c r="M41" s="4"/>
      <c r="N41" s="4"/>
      <c r="O41" s="4"/>
      <c r="P41" s="4"/>
      <c r="Q41" s="4"/>
    </row>
    <row r="42" spans="1:21" ht="57.75" hidden="1" customHeight="1" x14ac:dyDescent="0.2">
      <c r="A42" s="44" t="s">
        <v>3373</v>
      </c>
      <c r="B42" s="382" t="s">
        <v>3374</v>
      </c>
      <c r="C42" s="383"/>
      <c r="D42" s="4"/>
      <c r="E42" s="4"/>
      <c r="F42" s="4"/>
      <c r="G42" s="4"/>
      <c r="H42" s="4"/>
      <c r="I42" s="4"/>
      <c r="J42" s="4"/>
      <c r="K42" s="4"/>
      <c r="L42" s="4"/>
      <c r="M42" s="4"/>
      <c r="N42" s="4"/>
      <c r="O42" s="4"/>
      <c r="P42" s="4"/>
      <c r="Q42" s="4"/>
    </row>
    <row r="43" spans="1:21" ht="84" hidden="1" customHeight="1" x14ac:dyDescent="0.2">
      <c r="A43" s="44" t="s">
        <v>3375</v>
      </c>
      <c r="B43" s="382" t="s">
        <v>3376</v>
      </c>
      <c r="C43" s="383"/>
      <c r="D43" s="4"/>
      <c r="E43" s="4"/>
      <c r="F43" s="4"/>
      <c r="G43" s="4"/>
      <c r="H43" s="4"/>
      <c r="I43" s="4"/>
      <c r="J43" s="4"/>
      <c r="K43" s="4"/>
      <c r="L43" s="4"/>
      <c r="M43" s="4"/>
      <c r="N43" s="4"/>
      <c r="O43" s="4"/>
      <c r="P43" s="4"/>
      <c r="Q43" s="4"/>
    </row>
    <row r="44" spans="1:21" ht="48" hidden="1" customHeight="1" x14ac:dyDescent="0.2">
      <c r="A44" s="44" t="s">
        <v>3377</v>
      </c>
      <c r="B44" s="382" t="s">
        <v>3378</v>
      </c>
      <c r="C44" s="383"/>
      <c r="D44" s="4"/>
      <c r="E44" s="4"/>
      <c r="F44" s="4"/>
      <c r="G44" s="4"/>
      <c r="H44" s="4"/>
      <c r="I44" s="4"/>
      <c r="J44" s="4"/>
      <c r="K44" s="4"/>
      <c r="L44" s="4"/>
      <c r="M44" s="4"/>
      <c r="N44" s="4"/>
      <c r="O44" s="4"/>
      <c r="P44" s="4"/>
      <c r="Q44" s="4"/>
    </row>
    <row r="45" spans="1:21" ht="57" hidden="1" customHeight="1" x14ac:dyDescent="0.2">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1" t="s">
        <v>3382</v>
      </c>
      <c r="C46" s="383"/>
      <c r="D46" s="42"/>
      <c r="E46" s="4"/>
      <c r="F46" s="4"/>
      <c r="G46" s="4"/>
      <c r="H46" s="4"/>
      <c r="I46" s="4"/>
      <c r="J46" s="4"/>
      <c r="K46" s="4"/>
      <c r="L46" s="4"/>
      <c r="M46" s="4"/>
      <c r="N46" s="4"/>
      <c r="O46" s="4"/>
      <c r="P46" s="4"/>
      <c r="Q46" s="4"/>
    </row>
    <row r="47" spans="1:21" ht="66" hidden="1" customHeight="1" x14ac:dyDescent="0.2">
      <c r="A47" s="50" t="s">
        <v>3383</v>
      </c>
      <c r="B47" s="392" t="s">
        <v>3384</v>
      </c>
      <c r="C47" s="392"/>
      <c r="D47" s="4"/>
      <c r="E47" s="4"/>
      <c r="F47" s="4"/>
      <c r="G47" s="4"/>
      <c r="H47" s="4"/>
      <c r="I47" s="4"/>
      <c r="J47" s="4"/>
      <c r="K47" s="4"/>
      <c r="L47" s="4"/>
      <c r="M47" s="4"/>
      <c r="N47" s="4"/>
      <c r="O47" s="4"/>
      <c r="P47" s="4"/>
      <c r="Q47" s="4"/>
    </row>
    <row r="48" spans="1:21" ht="123.75" customHeight="1" x14ac:dyDescent="0.2">
      <c r="A48" s="312" t="s">
        <v>3385</v>
      </c>
      <c r="B48" s="390" t="s">
        <v>3386</v>
      </c>
      <c r="C48" s="389"/>
      <c r="D48" s="4"/>
      <c r="E48" s="4"/>
      <c r="F48" s="4"/>
      <c r="G48" s="4"/>
      <c r="H48" s="4"/>
      <c r="I48" s="4"/>
      <c r="J48" s="4"/>
      <c r="K48" s="4"/>
      <c r="L48" s="4"/>
      <c r="M48" s="4"/>
      <c r="N48" s="4"/>
      <c r="O48" s="4"/>
      <c r="P48" s="4"/>
      <c r="Q48" s="4"/>
    </row>
    <row r="49" spans="1:17" s="306" customFormat="1" ht="34.5" customHeight="1" x14ac:dyDescent="0.2">
      <c r="A49" s="312" t="s">
        <v>3387</v>
      </c>
      <c r="B49" s="388" t="s">
        <v>3388</v>
      </c>
      <c r="C49" s="389"/>
      <c r="D49" s="4"/>
      <c r="E49" s="4"/>
      <c r="F49" s="4"/>
      <c r="G49" s="4"/>
      <c r="H49" s="4"/>
      <c r="I49" s="4"/>
      <c r="J49" s="4"/>
      <c r="K49" s="4"/>
      <c r="L49" s="4"/>
      <c r="M49" s="4"/>
      <c r="N49" s="4"/>
      <c r="O49" s="4"/>
      <c r="P49" s="4"/>
      <c r="Q49" s="4"/>
    </row>
    <row r="50" spans="1:17" s="313" customFormat="1" ht="34.5" customHeight="1" x14ac:dyDescent="0.2">
      <c r="A50" s="312" t="s">
        <v>3389</v>
      </c>
      <c r="B50" s="388" t="s">
        <v>3390</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Petra Mlinarić</cp:lastModifiedBy>
  <cp:lastPrinted>2022-07-08T12:26:12Z</cp:lastPrinted>
  <dcterms:created xsi:type="dcterms:W3CDTF">2022-04-01T05:14:30Z</dcterms:created>
  <dcterms:modified xsi:type="dcterms:W3CDTF">2022-07-08T12:27:08Z</dcterms:modified>
</cp:coreProperties>
</file>